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fedcourts-my.sharepoint.com/personal/joy_hamons_ca6_uscourts_gov/Documents/Arch_Share/ACTIVE PROJECTS/S OH_CBus Sutton Chamber (Norris)/FURNITURE/BID/ISSUED to Bidders/"/>
    </mc:Choice>
  </mc:AlternateContent>
  <xr:revisionPtr revIDLastSave="1141" documentId="8_{0ACFD12B-3D3D-4962-9DB2-FE46F3CA04D4}" xr6:coauthVersionLast="47" xr6:coauthVersionMax="47" xr10:uidLastSave="{A087373F-B344-4DE1-A5F8-96F35F835989}"/>
  <bookViews>
    <workbookView xWindow="1245" yWindow="1500" windowWidth="23040" windowHeight="12360" xr2:uid="{00000000-000D-0000-FFFF-FFFF00000000}"/>
  </bookViews>
  <sheets>
    <sheet name="FURNITURE BID Info" sheetId="2" r:id="rId1"/>
    <sheet name="ALTERNATES" sheetId="6" r:id="rId2"/>
    <sheet name="FABRIC-FRAME" sheetId="4" state="hidden" r:id="rId3"/>
  </sheets>
  <definedNames>
    <definedName name="_xlnm.Print_Area" localSheetId="1">ALTERNATES!$A$1:$W$104</definedName>
    <definedName name="_xlnm.Print_Area" localSheetId="0">'FURNITURE BID Info'!$A$1:$W$104</definedName>
    <definedName name="_xlnm.Print_Titles" localSheetId="1">ALTERNATES!$10:$10</definedName>
    <definedName name="_xlnm.Print_Titles" localSheetId="0">'FURNITURE BID Info'!$10:$10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V105" i="2" l="1"/>
  <c r="U105" i="2"/>
  <c r="T95" i="6"/>
  <c r="W95" i="6" s="1"/>
  <c r="R95" i="6"/>
  <c r="T83" i="6"/>
  <c r="W83" i="6" s="1"/>
  <c r="R83" i="6"/>
  <c r="T76" i="6"/>
  <c r="W76" i="6" s="1"/>
  <c r="R76" i="6"/>
  <c r="W71" i="6"/>
  <c r="T71" i="6"/>
  <c r="R71" i="6"/>
  <c r="T65" i="6"/>
  <c r="W65" i="6" s="1"/>
  <c r="R65" i="6"/>
  <c r="T61" i="6"/>
  <c r="W61" i="6" s="1"/>
  <c r="R61" i="6"/>
  <c r="T54" i="6"/>
  <c r="W54" i="6" s="1"/>
  <c r="R54" i="6"/>
  <c r="W48" i="6"/>
  <c r="T48" i="6"/>
  <c r="R48" i="6"/>
  <c r="T44" i="6"/>
  <c r="W44" i="6" s="1"/>
  <c r="R44" i="6"/>
  <c r="T40" i="6"/>
  <c r="W40" i="6" s="1"/>
  <c r="R40" i="6"/>
  <c r="T34" i="6"/>
  <c r="W34" i="6" s="1"/>
  <c r="R34" i="6"/>
  <c r="W29" i="6"/>
  <c r="T29" i="6"/>
  <c r="R29" i="6"/>
  <c r="T24" i="6"/>
  <c r="W24" i="6" s="1"/>
  <c r="R24" i="6"/>
  <c r="T21" i="6"/>
  <c r="W21" i="6" s="1"/>
  <c r="R21" i="6"/>
  <c r="T17" i="6"/>
  <c r="W17" i="6" s="1"/>
  <c r="R17" i="6"/>
  <c r="W13" i="6"/>
  <c r="T13" i="6"/>
  <c r="R13" i="6"/>
  <c r="T97" i="2"/>
  <c r="W97" i="2" s="1"/>
  <c r="T85" i="2"/>
  <c r="W85" i="2" s="1"/>
  <c r="T78" i="2"/>
  <c r="W78" i="2" s="1"/>
  <c r="T73" i="2"/>
  <c r="W73" i="2" s="1"/>
  <c r="T67" i="2"/>
  <c r="W67" i="2" s="1"/>
  <c r="T61" i="2"/>
  <c r="W61" i="2" s="1"/>
  <c r="T54" i="2"/>
  <c r="W54" i="2" s="1"/>
  <c r="T48" i="2"/>
  <c r="W48" i="2" s="1"/>
  <c r="T44" i="2"/>
  <c r="W44" i="2" s="1"/>
  <c r="T40" i="2"/>
  <c r="W40" i="2" s="1"/>
  <c r="R48" i="2"/>
  <c r="R44" i="2"/>
  <c r="R40" i="2"/>
  <c r="T34" i="2"/>
  <c r="W34" i="2" s="1"/>
  <c r="R34" i="2"/>
  <c r="T29" i="2"/>
  <c r="W29" i="2" s="1"/>
  <c r="R29" i="2"/>
  <c r="R24" i="2"/>
  <c r="T24" i="2"/>
  <c r="W24" i="2" s="1"/>
  <c r="T21" i="2"/>
  <c r="W21" i="2" s="1"/>
  <c r="R21" i="2" l="1"/>
  <c r="T17" i="2"/>
  <c r="W17" i="2" s="1"/>
  <c r="T13" i="2"/>
  <c r="W13" i="2" l="1"/>
  <c r="W105" i="2" s="1"/>
  <c r="W112" i="2" s="1"/>
  <c r="T105" i="2"/>
  <c r="R17" i="2"/>
  <c r="R13" i="2"/>
  <c r="R78" i="2"/>
  <c r="R97" i="2"/>
  <c r="R85" i="2"/>
  <c r="R54" i="2" l="1"/>
  <c r="R73" i="2"/>
  <c r="R67" i="2"/>
  <c r="R61" i="2"/>
  <c r="R105" i="2" l="1"/>
  <c r="M8" i="4"/>
  <c r="N8" i="4"/>
  <c r="L5" i="4"/>
  <c r="L3" i="4"/>
  <c r="O3" i="4" s="1"/>
  <c r="L8" i="4" l="1"/>
  <c r="O5" i="4"/>
  <c r="O8" i="4" s="1"/>
</calcChain>
</file>

<file path=xl/sharedStrings.xml><?xml version="1.0" encoding="utf-8"?>
<sst xmlns="http://schemas.openxmlformats.org/spreadsheetml/2006/main" count="453" uniqueCount="247">
  <si>
    <t>QTY</t>
  </si>
  <si>
    <t>UNIT PRICE</t>
  </si>
  <si>
    <t>TOTAL PRODUCT, DELIVERED, INSTALLED, FREIGHT, PER QUANTITY</t>
  </si>
  <si>
    <t>FREIGHT PER MFG.</t>
  </si>
  <si>
    <t>OPEN MARKET</t>
  </si>
  <si>
    <t>GSA SCHEDULE Please list GSA contract schedule</t>
  </si>
  <si>
    <t>Total</t>
  </si>
  <si>
    <t>Item #</t>
  </si>
  <si>
    <t xml:space="preserve">COST CEILING </t>
  </si>
  <si>
    <t>PROJECTED
COST</t>
  </si>
  <si>
    <t>INSTALLATION
COSTS</t>
  </si>
  <si>
    <t>EXTENDED COST</t>
  </si>
  <si>
    <t>VENDOR
FRAME</t>
  </si>
  <si>
    <t>VENDOR 
FABRIC</t>
  </si>
  <si>
    <t>PATTERN
FABRIC</t>
  </si>
  <si>
    <t>COLOR
FABRIC</t>
  </si>
  <si>
    <t>Contact Email Address:</t>
  </si>
  <si>
    <t>Contact Name:</t>
  </si>
  <si>
    <t>Project Location:</t>
  </si>
  <si>
    <t>FREIGHT
PER MFG.</t>
  </si>
  <si>
    <t>PO9080</t>
  </si>
  <si>
    <t>TBD</t>
  </si>
  <si>
    <t>INSTALL
COSTS</t>
  </si>
  <si>
    <t>TOTAL</t>
  </si>
  <si>
    <t>CH 02</t>
  </si>
  <si>
    <t>Grade C</t>
  </si>
  <si>
    <t>PO 9030</t>
  </si>
  <si>
    <t>SO 06</t>
  </si>
  <si>
    <t>Bidding Company Address:</t>
  </si>
  <si>
    <t>Bidding Company Phone:</t>
  </si>
  <si>
    <t>Bidding Company Name:</t>
  </si>
  <si>
    <t>GS-28F-0030U</t>
  </si>
  <si>
    <t>fabric is included in price of chair.</t>
  </si>
  <si>
    <t>Room</t>
  </si>
  <si>
    <t>Key</t>
  </si>
  <si>
    <t>Model #</t>
  </si>
  <si>
    <t>Finish</t>
  </si>
  <si>
    <t>Reception</t>
  </si>
  <si>
    <t>Chamber Office</t>
  </si>
  <si>
    <t>D1</t>
  </si>
  <si>
    <t>T3</t>
  </si>
  <si>
    <t>T1</t>
  </si>
  <si>
    <t>CH 4</t>
  </si>
  <si>
    <t>CH 5</t>
  </si>
  <si>
    <t>CH 6</t>
  </si>
  <si>
    <t>Project Estimated Start:</t>
  </si>
  <si>
    <t>T4</t>
  </si>
  <si>
    <t>CH 1</t>
  </si>
  <si>
    <t>CH 2</t>
  </si>
  <si>
    <t>CH 3</t>
  </si>
  <si>
    <t>Davis</t>
  </si>
  <si>
    <t>OFS</t>
  </si>
  <si>
    <t>Room Name</t>
  </si>
  <si>
    <t>T A B L E S</t>
  </si>
  <si>
    <t>C A S E G O O D S</t>
  </si>
  <si>
    <t xml:space="preserve">COST CEILING
2021 </t>
  </si>
  <si>
    <t>Clerks Office</t>
  </si>
  <si>
    <t>Indiana Furniture</t>
  </si>
  <si>
    <t>D2</t>
  </si>
  <si>
    <t>Image</t>
  </si>
  <si>
    <t>D3</t>
  </si>
  <si>
    <t>GS-03F-078DA</t>
  </si>
  <si>
    <t>Description / Link</t>
  </si>
  <si>
    <t>D4</t>
  </si>
  <si>
    <t>T2</t>
  </si>
  <si>
    <t>Classic 36x84 Single Ped Desk Right Locking</t>
  </si>
  <si>
    <t>Classic 22x60 Height Adjustable Bridge</t>
  </si>
  <si>
    <t>https://ofs.com/products/casegoods/private-office/classic</t>
  </si>
  <si>
    <t>Ethan Allen</t>
  </si>
  <si>
    <t>Level B</t>
  </si>
  <si>
    <t>Level A</t>
  </si>
  <si>
    <t>Exec. Desk</t>
  </si>
  <si>
    <t>Sit/Stand Desk</t>
  </si>
  <si>
    <t>Coffee Table</t>
  </si>
  <si>
    <t>X</t>
  </si>
  <si>
    <t>CH 7</t>
  </si>
  <si>
    <t>Lounge Chair</t>
  </si>
  <si>
    <t>Fairfield</t>
  </si>
  <si>
    <t>Antique Brass Metal Base</t>
  </si>
  <si>
    <t>6404-01</t>
  </si>
  <si>
    <t>27.5"W x 27.75"D x 29"H</t>
  </si>
  <si>
    <t>Sable wood finish</t>
  </si>
  <si>
    <t>Grade J Fabric</t>
  </si>
  <si>
    <t>https://fairfieldchair.com/ginny-lounge-chair-6404-01</t>
  </si>
  <si>
    <t>328F</t>
  </si>
  <si>
    <t>https://ofs.com/products/casegoods/private-office/cambria</t>
  </si>
  <si>
    <t>Veneer:  Cherry, Sienna</t>
  </si>
  <si>
    <t>Moulding:  Atria</t>
  </si>
  <si>
    <t>Pull:  Asbury Brass</t>
  </si>
  <si>
    <t>Pull:  Classic</t>
  </si>
  <si>
    <t>47QSMA18D08QX</t>
  </si>
  <si>
    <t>Cambria Laminate RHR Desk</t>
  </si>
  <si>
    <t>Laminate:  Sienna</t>
  </si>
  <si>
    <t>Cambria Laminate LHR Desk</t>
  </si>
  <si>
    <t>Dateswiser</t>
  </si>
  <si>
    <t>328 E</t>
  </si>
  <si>
    <t>Conference</t>
  </si>
  <si>
    <t>Rift American White Oak to match architect's sample</t>
  </si>
  <si>
    <t>https://www.datesweiser.com/products/jd-table/jd-table</t>
  </si>
  <si>
    <t>JD Table  54"W x 108"L x 30"H</t>
  </si>
  <si>
    <t>2" Edge,  3 1/2" x 24" Panel Base</t>
  </si>
  <si>
    <t>(1) Power/Data port at center of table</t>
  </si>
  <si>
    <t>328B</t>
  </si>
  <si>
    <t>SIXTH CIRCUIT COURT OF APPEALS</t>
  </si>
  <si>
    <t>Right Return:  48L x 20D x 30H, Tray/Box/File Ped</t>
  </si>
  <si>
    <t>Left Return:  48L x 20D x 30H, Tray/Box/File Ped</t>
  </si>
  <si>
    <t>Hanna Occasional Chair</t>
  </si>
  <si>
    <t>26"W x 26.5"D x 34"H</t>
  </si>
  <si>
    <t>Wood: Walnut Finish</t>
  </si>
  <si>
    <t>Upholstery:</t>
  </si>
  <si>
    <t>Except inside back to be:</t>
  </si>
  <si>
    <t xml:space="preserve">All upholstered surfaces to be: </t>
  </si>
  <si>
    <t>COM fabric, $85yd allowance</t>
  </si>
  <si>
    <t>Ultrafabrics, Brisa, Desert Clay 533-3864</t>
  </si>
  <si>
    <t>https://fairfieldchair.com/hanna-occasional-chair-s-7400-01?pageSize=96&amp;page=1&amp;sortKey=name&amp;sortDirection=ASC</t>
  </si>
  <si>
    <t>Desk:  66W x 30D x 30H, no pedestal</t>
  </si>
  <si>
    <t>Muse Bar Stool</t>
  </si>
  <si>
    <t>Aeron Chair</t>
  </si>
  <si>
    <t>Tilt Limiter &amp; seat angle</t>
  </si>
  <si>
    <t>Adjustale lumbar support</t>
  </si>
  <si>
    <t>https://store.hermanmiller.com/office-chairs-aeron/aeron-chair/2195348.html?lang=en_US</t>
  </si>
  <si>
    <t>AJ</t>
  </si>
  <si>
    <t>G1</t>
  </si>
  <si>
    <t>BB</t>
  </si>
  <si>
    <t>BK</t>
  </si>
  <si>
    <t>graphite / black</t>
  </si>
  <si>
    <t>Herman Miller</t>
  </si>
  <si>
    <t>2 1/2" hard caster, black yoke (for carpet)</t>
  </si>
  <si>
    <t>D</t>
  </si>
  <si>
    <t>Size A, low height range</t>
  </si>
  <si>
    <t>A1</t>
  </si>
  <si>
    <t>Fully adjustable arms</t>
  </si>
  <si>
    <t>Non-upholstered armpads</t>
  </si>
  <si>
    <t>W</t>
  </si>
  <si>
    <t>Frame finish, Graphite</t>
  </si>
  <si>
    <t>Chassis Finish, Graphite</t>
  </si>
  <si>
    <t>Base Finish, Graphite</t>
  </si>
  <si>
    <t>Armpad Finish, Black</t>
  </si>
  <si>
    <t>AER1</t>
  </si>
  <si>
    <t>328H</t>
  </si>
  <si>
    <t>Office</t>
  </si>
  <si>
    <t>GSA Contract Number</t>
  </si>
  <si>
    <t>GS-03F-036DA</t>
  </si>
  <si>
    <t>Big Sur Arm Chair</t>
  </si>
  <si>
    <t>24"W x 27"D x 37.5"H</t>
  </si>
  <si>
    <t>8851-04</t>
  </si>
  <si>
    <t>Mahogany frame</t>
  </si>
  <si>
    <t xml:space="preserve">COM fabric </t>
  </si>
  <si>
    <t>https://fairfieldchair.com/big-sur-arm-chair-8851-04</t>
  </si>
  <si>
    <t>328J</t>
  </si>
  <si>
    <t>Copy/Galley</t>
  </si>
  <si>
    <t>47QSCA19D000A</t>
  </si>
  <si>
    <t>25"W x23"D x 30"H</t>
  </si>
  <si>
    <t xml:space="preserve"> Cirka Chair                                                                                                         Half Upholstered Barrel Back Guest</t>
  </si>
  <si>
    <t>Williamsburg Cherry</t>
  </si>
  <si>
    <t>Brass Nail Trim</t>
  </si>
  <si>
    <t>Nylon Glides for carpet</t>
  </si>
  <si>
    <t>COM Fabric Upholstery</t>
  </si>
  <si>
    <t>https://www.indianafurniture.com/product/cirka-guest</t>
  </si>
  <si>
    <t>328E</t>
  </si>
  <si>
    <t>East Camden Drink Table</t>
  </si>
  <si>
    <t>8098-88</t>
  </si>
  <si>
    <t>18"Dia. top x 26"H</t>
  </si>
  <si>
    <t>https://fairfieldchair.com/east-camden-drink-table-8098-88?pageSize=96&amp;page=1&amp;sortKey=name&amp;sortDirection=ASC</t>
  </si>
  <si>
    <t>Acid-etched glass top</t>
  </si>
  <si>
    <t>T5</t>
  </si>
  <si>
    <t>Belle Table</t>
  </si>
  <si>
    <t>18"Dia x 24.5"H</t>
  </si>
  <si>
    <t>139283 184</t>
  </si>
  <si>
    <t>https://www.ethanallen.com/en_US/shop-furniture-living-room-side-and-accent-tables-accent-tables/belle-table/139283.html#start=1</t>
  </si>
  <si>
    <t>Steel frame with decorative atiqued finish</t>
  </si>
  <si>
    <t>Tempered glass top</t>
  </si>
  <si>
    <t>Frame finish:  Bullion (184)</t>
  </si>
  <si>
    <t>Panel Base finish to match table top</t>
  </si>
  <si>
    <t>Cherry Solids &amp; Veneers</t>
  </si>
  <si>
    <t>Candlelight Finish</t>
  </si>
  <si>
    <t>Grandview Oval Cocktail Table</t>
  </si>
  <si>
    <t>8115-46</t>
  </si>
  <si>
    <t>42" x 28" x 19.50"h</t>
  </si>
  <si>
    <t>https://fairfieldchair.com/grandview-oval-cocktail-table-8115-46</t>
  </si>
  <si>
    <t>328A</t>
  </si>
  <si>
    <t>Clerk's Office</t>
  </si>
  <si>
    <t>328C, 328D, 328F, 328G, 328H</t>
  </si>
  <si>
    <t>L-Shape Desk</t>
  </si>
  <si>
    <t>Sm. Conf Table</t>
  </si>
  <si>
    <t>Meeting Room Round Top, 60" Dia</t>
  </si>
  <si>
    <t>Flat Cut Veener</t>
  </si>
  <si>
    <t>Sienna MLC</t>
  </si>
  <si>
    <t>CT5-60RT</t>
  </si>
  <si>
    <t>Lumber Banded Edge, Straight Grain Veneer Top</t>
  </si>
  <si>
    <t>CB-3V</t>
  </si>
  <si>
    <t>Base: Triple Column Panel</t>
  </si>
  <si>
    <t>AC</t>
  </si>
  <si>
    <t>Radius Edge</t>
  </si>
  <si>
    <t>https://ofs.com/products/tables/conference/meeting-room</t>
  </si>
  <si>
    <t>Med Conf Table</t>
  </si>
  <si>
    <t>End Table</t>
  </si>
  <si>
    <t>Joseph P. KinnearyU.S. Courthouse</t>
  </si>
  <si>
    <t>85 Marconi Blvd</t>
  </si>
  <si>
    <t>Columbus, OH  43215</t>
  </si>
  <si>
    <t>Manufacturer</t>
  </si>
  <si>
    <t>CANNOT BE BID</t>
  </si>
  <si>
    <t>FURNITURE SCHEDULE</t>
  </si>
  <si>
    <t>SUBSTUTUTE PROVIDED</t>
  </si>
  <si>
    <t>QUOTED AS SPECIFIED</t>
  </si>
  <si>
    <t>LEAD TIME    in Weeks</t>
  </si>
  <si>
    <t>Ergonomic Task</t>
  </si>
  <si>
    <t>Chair w/ arms</t>
  </si>
  <si>
    <t>Exec Conf Chair with Arms</t>
  </si>
  <si>
    <t>Exec. wood guest chair w/ arms</t>
  </si>
  <si>
    <t>Side Chair</t>
  </si>
  <si>
    <t>Exec wood side chair w/ Arms</t>
  </si>
  <si>
    <t>ALTERNATES</t>
  </si>
  <si>
    <t>SUITE 300</t>
  </si>
  <si>
    <t>C H A I R S</t>
  </si>
  <si>
    <t>I N S T A L L A T I O N    &amp;   D E L I V E R Y</t>
  </si>
  <si>
    <t>DELIVERY, Lump Sum by Dealer</t>
  </si>
  <si>
    <t>INSTALLATION, Lump sum by dealer</t>
  </si>
  <si>
    <t>SUBTOTALS</t>
  </si>
  <si>
    <t>Suite 328</t>
  </si>
  <si>
    <t>Cabot Wren</t>
  </si>
  <si>
    <t>Aston Midback Swivel Tilt Chair</t>
  </si>
  <si>
    <t>4782ST</t>
  </si>
  <si>
    <t>Wood Base K</t>
  </si>
  <si>
    <t>Finish TBD</t>
  </si>
  <si>
    <t>Cover for inside of seat and back, Grade J</t>
  </si>
  <si>
    <t>Cover for arms and outside back, Grade H</t>
  </si>
  <si>
    <t>UF Brisa, color TBD</t>
  </si>
  <si>
    <t>Grade J TBD</t>
  </si>
  <si>
    <t>https://www.cabotwrenn.com/Products/Detail?SKU=4782ST</t>
  </si>
  <si>
    <t>VIA</t>
  </si>
  <si>
    <t>Vero,  high back</t>
  </si>
  <si>
    <t>875-F-74C-97A-18PB-16HP-GR6</t>
  </si>
  <si>
    <t>Fixed Back</t>
  </si>
  <si>
    <t>F</t>
  </si>
  <si>
    <t>Auto-adjust body balance control mechanism</t>
  </si>
  <si>
    <t>74C</t>
  </si>
  <si>
    <t>Polished contemporary cantilever arms w/ black armrests</t>
  </si>
  <si>
    <t>97A</t>
  </si>
  <si>
    <t>Polished aluminum 5-star swivel base</t>
  </si>
  <si>
    <t>18PB</t>
  </si>
  <si>
    <t>Black carpet casters</t>
  </si>
  <si>
    <t>16HP</t>
  </si>
  <si>
    <t>https://viaseating.com/series/vero-chairs/</t>
  </si>
  <si>
    <t>GS-28F-005CA</t>
  </si>
  <si>
    <t>Exec Conf Chair     with Arms</t>
  </si>
  <si>
    <t>Ultraleather Pro, Color: TBD, Grade 6 Vinyl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</si>
</sst>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64" formatCode="&quot;$&quot;#,##0.00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6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/>
      <top style="medium">
        <color rgb="FFFF0000"/>
      </top>
      <bottom style="medium">
        <color rgb="FFFF0000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medium">
        <color rgb="FFFF0000"/>
      </left>
      <right style="thin">
        <color theme="0" tint="-0.24994659260841701"/>
      </right>
      <top style="medium">
        <color rgb="FFFF0000"/>
      </top>
      <bottom style="medium">
        <color rgb="FFFF0000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rgb="FFFF0000"/>
      </top>
      <bottom style="medium">
        <color rgb="FFFF0000"/>
      </bottom>
      <diagonal/>
    </border>
    <border>
      <left style="thin">
        <color theme="0" tint="-0.24994659260841701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theme="0" tint="-0.34998626667073579"/>
      </right>
      <top/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theme="0" tint="-0.34998626667073579"/>
      </right>
      <top style="medium">
        <color indexed="64"/>
      </top>
      <bottom style="medium">
        <color indexed="64"/>
      </bottom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indexed="64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medium">
        <color indexed="64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medium">
        <color indexed="64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theme="0" tint="-0.34998626667073579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indexed="64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 style="medium">
        <color indexed="64"/>
      </top>
      <bottom/>
      <diagonal/>
    </border>
    <border>
      <left style="thin">
        <color theme="0" tint="-0.34998626667073579"/>
      </left>
      <right style="medium">
        <color indexed="64"/>
      </right>
      <top/>
      <bottom style="medium">
        <color indexed="64"/>
      </bottom>
      <diagonal/>
    </border>
    <border>
      <left style="thin">
        <color theme="0" tint="-0.34998626667073579"/>
      </left>
      <right style="medium">
        <color indexed="64"/>
      </right>
      <top/>
      <bottom/>
      <diagonal/>
    </border>
    <border>
      <left/>
      <right style="thin">
        <color theme="0" tint="-0.34998626667073579"/>
      </right>
      <top style="medium">
        <color indexed="64"/>
      </top>
      <bottom style="thin">
        <color theme="0" tint="-0.34998626667073579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/>
      <top/>
      <bottom/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 style="medium">
        <color indexed="64"/>
      </left>
      <right style="thin">
        <color theme="0" tint="-0.34998626667073579"/>
      </right>
      <top style="medium">
        <color indexed="64"/>
      </top>
      <bottom style="thin">
        <color theme="0" tint="-0.34998626667073579"/>
      </bottom>
      <diagonal/>
    </border>
    <border>
      <left style="medium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medium">
        <color indexed="64"/>
      </left>
      <right style="thin">
        <color theme="0" tint="-0.34998626667073579"/>
      </right>
      <top style="thin">
        <color theme="0" tint="-0.34998626667073579"/>
      </top>
      <bottom style="medium">
        <color indexed="64"/>
      </bottom>
      <diagonal/>
    </border>
    <border>
      <left style="medium">
        <color indexed="64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medium">
        <color indexed="64"/>
      </left>
      <right style="thin">
        <color theme="0" tint="-0.34998626667073579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theme="0" tint="-0.34998626667073579"/>
      </left>
      <right style="medium">
        <color indexed="64"/>
      </right>
      <top/>
      <bottom style="thin">
        <color theme="0" tint="-0.34998626667073579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theme="0" tint="-0.34998626667073579"/>
      </left>
      <right/>
      <top style="medium">
        <color indexed="64"/>
      </top>
      <bottom/>
      <diagonal/>
    </border>
    <border>
      <left/>
      <right style="thin">
        <color theme="0" tint="-0.34998626667073579"/>
      </right>
      <top style="medium">
        <color indexed="64"/>
      </top>
      <bottom/>
      <diagonal/>
    </border>
    <border>
      <left style="thin">
        <color theme="0" tint="-0.34998626667073579"/>
      </left>
      <right/>
      <top/>
      <bottom style="medium">
        <color indexed="64"/>
      </bottom>
      <diagonal/>
    </border>
  </borders>
  <cellStyleXfs count="3">
    <xf numFmtId="0" fontId="0" fillId="0" borderId="0"/>
    <xf numFmtId="0" fontId="9" fillId="0" borderId="0" applyNumberFormat="0" applyFill="0" applyBorder="0" applyAlignment="0" applyProtection="0"/>
    <xf numFmtId="44" fontId="11" fillId="0" borderId="0" applyFont="0" applyFill="0" applyBorder="0" applyAlignment="0" applyProtection="0"/>
  </cellStyleXfs>
  <cellXfs count="405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42" fontId="3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0" fillId="0" borderId="5" xfId="0" applyBorder="1"/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42" fontId="1" fillId="0" borderId="5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vertical="center"/>
    </xf>
    <xf numFmtId="0" fontId="0" fillId="4" borderId="5" xfId="0" applyFill="1" applyBorder="1"/>
    <xf numFmtId="44" fontId="0" fillId="4" borderId="5" xfId="0" applyNumberFormat="1" applyFill="1" applyBorder="1"/>
    <xf numFmtId="0" fontId="1" fillId="4" borderId="5" xfId="0" applyFont="1" applyFill="1" applyBorder="1" applyAlignment="1">
      <alignment horizontal="center" vertical="center" wrapText="1"/>
    </xf>
    <xf numFmtId="0" fontId="0" fillId="0" borderId="5" xfId="0" applyFill="1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42" fontId="0" fillId="0" borderId="10" xfId="0" applyNumberFormat="1" applyBorder="1"/>
    <xf numFmtId="42" fontId="0" fillId="0" borderId="11" xfId="0" applyNumberFormat="1" applyBorder="1"/>
    <xf numFmtId="42" fontId="0" fillId="0" borderId="12" xfId="0" applyNumberFormat="1" applyBorder="1"/>
    <xf numFmtId="0" fontId="8" fillId="0" borderId="13" xfId="0" applyFont="1" applyBorder="1" applyAlignment="1">
      <alignment horizontal="center" vertical="center"/>
    </xf>
    <xf numFmtId="0" fontId="1" fillId="0" borderId="0" xfId="0" applyFont="1" applyAlignment="1" applyProtection="1">
      <alignment horizontal="center" vertical="center"/>
    </xf>
    <xf numFmtId="0" fontId="10" fillId="0" borderId="5" xfId="0" applyFont="1" applyBorder="1"/>
    <xf numFmtId="0" fontId="1" fillId="0" borderId="0" xfId="0" applyFont="1" applyAlignment="1" applyProtection="1">
      <alignment horizontal="center" vertical="center"/>
      <protection locked="0"/>
    </xf>
    <xf numFmtId="0" fontId="3" fillId="0" borderId="0" xfId="0" applyFont="1" applyFill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2" fillId="5" borderId="15" xfId="0" applyFont="1" applyFill="1" applyBorder="1" applyAlignment="1">
      <alignment horizontal="center" vertical="center"/>
    </xf>
    <xf numFmtId="0" fontId="12" fillId="5" borderId="16" xfId="0" applyFont="1" applyFill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12" fillId="5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 wrapText="1"/>
    </xf>
    <xf numFmtId="44" fontId="2" fillId="0" borderId="0" xfId="0" applyNumberFormat="1" applyFont="1" applyAlignment="1">
      <alignment horizontal="center" vertical="center"/>
    </xf>
    <xf numFmtId="44" fontId="3" fillId="0" borderId="14" xfId="0" applyNumberFormat="1" applyFont="1" applyFill="1" applyBorder="1" applyAlignment="1">
      <alignment horizontal="center" vertical="center"/>
    </xf>
    <xf numFmtId="44" fontId="3" fillId="0" borderId="0" xfId="0" applyNumberFormat="1" applyFont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3" borderId="14" xfId="0" applyFont="1" applyFill="1" applyBorder="1" applyAlignment="1">
      <alignment vertical="center" wrapText="1"/>
    </xf>
    <xf numFmtId="0" fontId="2" fillId="3" borderId="15" xfId="0" applyFont="1" applyFill="1" applyBorder="1" applyAlignment="1">
      <alignment vertical="center" wrapText="1"/>
    </xf>
    <xf numFmtId="0" fontId="0" fillId="0" borderId="29" xfId="0" applyBorder="1" applyAlignment="1" applyProtection="1">
      <alignment horizontal="center" vertical="center"/>
    </xf>
    <xf numFmtId="0" fontId="0" fillId="0" borderId="29" xfId="0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0" fontId="12" fillId="0" borderId="33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164" fontId="0" fillId="0" borderId="0" xfId="0" applyNumberFormat="1" applyAlignment="1" applyProtection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4" xfId="0" applyNumberFormat="1" applyFont="1" applyBorder="1" applyAlignment="1">
      <alignment horizontal="center" vertical="center"/>
    </xf>
    <xf numFmtId="42" fontId="3" fillId="0" borderId="14" xfId="0" applyNumberFormat="1" applyFont="1" applyBorder="1" applyAlignment="1">
      <alignment horizontal="center" vertical="center"/>
    </xf>
    <xf numFmtId="44" fontId="3" fillId="0" borderId="14" xfId="0" applyNumberFormat="1" applyFont="1" applyBorder="1" applyAlignment="1">
      <alignment horizontal="center" vertical="center"/>
    </xf>
    <xf numFmtId="0" fontId="3" fillId="3" borderId="25" xfId="0" applyFont="1" applyFill="1" applyBorder="1" applyAlignment="1">
      <alignment horizontal="center" vertical="center" wrapText="1"/>
    </xf>
    <xf numFmtId="0" fontId="3" fillId="3" borderId="40" xfId="0" applyFont="1" applyFill="1" applyBorder="1" applyAlignment="1">
      <alignment horizontal="center" vertical="center" wrapText="1"/>
    </xf>
    <xf numFmtId="164" fontId="3" fillId="0" borderId="0" xfId="0" applyNumberFormat="1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44" fontId="3" fillId="0" borderId="0" xfId="0" applyNumberFormat="1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3" fillId="0" borderId="14" xfId="0" applyNumberFormat="1" applyFont="1" applyFill="1" applyBorder="1" applyAlignment="1">
      <alignment horizontal="center" vertical="center"/>
    </xf>
    <xf numFmtId="42" fontId="3" fillId="0" borderId="14" xfId="0" applyNumberFormat="1" applyFont="1" applyFill="1" applyBorder="1" applyAlignment="1">
      <alignment horizontal="center" vertical="center"/>
    </xf>
    <xf numFmtId="164" fontId="3" fillId="0" borderId="14" xfId="0" applyNumberFormat="1" applyFont="1" applyFill="1" applyBorder="1" applyAlignment="1">
      <alignment horizontal="center" vertical="center"/>
    </xf>
    <xf numFmtId="0" fontId="3" fillId="0" borderId="32" xfId="0" applyFont="1" applyFill="1" applyBorder="1" applyAlignment="1">
      <alignment horizontal="center" vertical="center"/>
    </xf>
    <xf numFmtId="0" fontId="2" fillId="0" borderId="48" xfId="0" applyFont="1" applyBorder="1" applyAlignment="1" applyProtection="1">
      <alignment horizontal="center" vertical="center" wrapText="1"/>
      <protection locked="0"/>
    </xf>
    <xf numFmtId="0" fontId="5" fillId="0" borderId="48" xfId="0" applyFont="1" applyBorder="1" applyAlignment="1" applyProtection="1">
      <alignment horizontal="center" vertical="center" wrapText="1"/>
      <protection locked="0"/>
    </xf>
    <xf numFmtId="42" fontId="2" fillId="0" borderId="48" xfId="0" applyNumberFormat="1" applyFont="1" applyBorder="1" applyAlignment="1">
      <alignment horizontal="center" vertical="center" wrapText="1"/>
    </xf>
    <xf numFmtId="42" fontId="2" fillId="0" borderId="49" xfId="0" applyNumberFormat="1" applyFont="1" applyBorder="1" applyAlignment="1">
      <alignment horizontal="center" vertical="center" wrapText="1"/>
    </xf>
    <xf numFmtId="44" fontId="2" fillId="2" borderId="48" xfId="0" applyNumberFormat="1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48" xfId="0" applyFont="1" applyFill="1" applyBorder="1" applyAlignment="1">
      <alignment horizontal="center" vertical="center" wrapText="1"/>
    </xf>
    <xf numFmtId="164" fontId="2" fillId="2" borderId="48" xfId="0" applyNumberFormat="1" applyFont="1" applyFill="1" applyBorder="1" applyAlignment="1">
      <alignment horizontal="center" vertical="center" wrapText="1"/>
    </xf>
    <xf numFmtId="0" fontId="2" fillId="2" borderId="50" xfId="0" applyFont="1" applyFill="1" applyBorder="1" applyAlignment="1">
      <alignment horizontal="center" vertical="center" wrapText="1"/>
    </xf>
    <xf numFmtId="0" fontId="2" fillId="0" borderId="48" xfId="0" applyNumberFormat="1" applyFont="1" applyBorder="1" applyAlignment="1" applyProtection="1">
      <alignment horizontal="center" vertical="center"/>
      <protection locked="0"/>
    </xf>
    <xf numFmtId="0" fontId="2" fillId="3" borderId="21" xfId="0" applyFont="1" applyFill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44" fontId="2" fillId="0" borderId="17" xfId="0" applyNumberFormat="1" applyFont="1" applyBorder="1" applyAlignment="1">
      <alignment horizontal="center" vertical="center"/>
    </xf>
    <xf numFmtId="44" fontId="3" fillId="0" borderId="17" xfId="0" applyNumberFormat="1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2" fillId="3" borderId="21" xfId="0" applyFont="1" applyFill="1" applyBorder="1" applyAlignment="1">
      <alignment vertical="center" wrapText="1"/>
    </xf>
    <xf numFmtId="0" fontId="2" fillId="3" borderId="22" xfId="0" applyFont="1" applyFill="1" applyBorder="1" applyAlignment="1">
      <alignment vertical="center" wrapText="1"/>
    </xf>
    <xf numFmtId="44" fontId="3" fillId="3" borderId="36" xfId="0" applyNumberFormat="1" applyFont="1" applyFill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44" fontId="3" fillId="0" borderId="26" xfId="0" applyNumberFormat="1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/>
    </xf>
    <xf numFmtId="44" fontId="3" fillId="0" borderId="4" xfId="0" applyNumberFormat="1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44" fontId="3" fillId="0" borderId="26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44" fontId="2" fillId="0" borderId="0" xfId="0" applyNumberFormat="1" applyFont="1" applyBorder="1" applyAlignment="1">
      <alignment horizontal="center" vertical="center"/>
    </xf>
    <xf numFmtId="0" fontId="14" fillId="0" borderId="0" xfId="0" applyNumberFormat="1" applyFont="1" applyBorder="1" applyAlignment="1">
      <alignment horizontal="center" vertical="center"/>
    </xf>
    <xf numFmtId="164" fontId="2" fillId="3" borderId="21" xfId="0" applyNumberFormat="1" applyFont="1" applyFill="1" applyBorder="1" applyAlignment="1">
      <alignment horizontal="center" vertical="center" wrapText="1"/>
    </xf>
    <xf numFmtId="0" fontId="2" fillId="3" borderId="45" xfId="0" applyFont="1" applyFill="1" applyBorder="1" applyAlignment="1">
      <alignment horizontal="center" vertical="center" wrapText="1"/>
    </xf>
    <xf numFmtId="44" fontId="3" fillId="0" borderId="18" xfId="0" applyNumberFormat="1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6" borderId="26" xfId="0" applyFont="1" applyFill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 wrapText="1"/>
    </xf>
    <xf numFmtId="44" fontId="2" fillId="3" borderId="16" xfId="0" applyNumberFormat="1" applyFont="1" applyFill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9" fillId="0" borderId="26" xfId="1" applyBorder="1" applyAlignment="1">
      <alignment horizontal="center" vertical="center" wrapText="1"/>
    </xf>
    <xf numFmtId="0" fontId="5" fillId="0" borderId="31" xfId="0" applyFont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52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51" xfId="0" applyFont="1" applyBorder="1" applyAlignment="1">
      <alignment horizontal="center" vertical="center"/>
    </xf>
    <xf numFmtId="44" fontId="3" fillId="0" borderId="27" xfId="0" applyNumberFormat="1" applyFont="1" applyBorder="1" applyAlignment="1">
      <alignment horizontal="center" vertical="center"/>
    </xf>
    <xf numFmtId="44" fontId="3" fillId="2" borderId="41" xfId="2" applyFont="1" applyFill="1" applyBorder="1" applyAlignment="1">
      <alignment horizontal="center" vertical="center" wrapText="1"/>
    </xf>
    <xf numFmtId="44" fontId="3" fillId="2" borderId="43" xfId="2" applyFont="1" applyFill="1" applyBorder="1" applyAlignment="1">
      <alignment horizontal="center" vertical="center" wrapText="1"/>
    </xf>
    <xf numFmtId="44" fontId="3" fillId="2" borderId="24" xfId="0" applyNumberFormat="1" applyFont="1" applyFill="1" applyBorder="1" applyAlignment="1">
      <alignment horizontal="center" vertical="center" wrapText="1"/>
    </xf>
    <xf numFmtId="44" fontId="3" fillId="2" borderId="25" xfId="0" applyNumberFormat="1" applyFont="1" applyFill="1" applyBorder="1" applyAlignment="1">
      <alignment horizontal="center" vertical="center" wrapText="1"/>
    </xf>
    <xf numFmtId="44" fontId="3" fillId="2" borderId="16" xfId="0" applyNumberFormat="1" applyFont="1" applyFill="1" applyBorder="1" applyAlignment="1">
      <alignment horizontal="center" vertical="center" wrapText="1"/>
    </xf>
    <xf numFmtId="44" fontId="3" fillId="2" borderId="24" xfId="2" applyFont="1" applyFill="1" applyBorder="1" applyAlignment="1">
      <alignment horizontal="center" vertical="center" wrapText="1"/>
    </xf>
    <xf numFmtId="44" fontId="3" fillId="2" borderId="25" xfId="2" applyFont="1" applyFill="1" applyBorder="1" applyAlignment="1">
      <alignment horizontal="center" vertical="center" wrapText="1"/>
    </xf>
    <xf numFmtId="44" fontId="3" fillId="2" borderId="16" xfId="2" applyFont="1" applyFill="1" applyBorder="1" applyAlignment="1">
      <alignment horizontal="center" vertical="center" wrapText="1"/>
    </xf>
    <xf numFmtId="164" fontId="3" fillId="2" borderId="24" xfId="2" applyNumberFormat="1" applyFont="1" applyFill="1" applyBorder="1" applyAlignment="1">
      <alignment horizontal="center" vertical="center" wrapText="1"/>
    </xf>
    <xf numFmtId="164" fontId="3" fillId="2" borderId="25" xfId="2" applyNumberFormat="1" applyFont="1" applyFill="1" applyBorder="1" applyAlignment="1">
      <alignment horizontal="center" vertical="center" wrapText="1"/>
    </xf>
    <xf numFmtId="164" fontId="3" fillId="2" borderId="16" xfId="2" applyNumberFormat="1" applyFont="1" applyFill="1" applyBorder="1" applyAlignment="1">
      <alignment horizontal="center" vertical="center" wrapText="1"/>
    </xf>
    <xf numFmtId="44" fontId="3" fillId="2" borderId="42" xfId="2" applyFont="1" applyFill="1" applyBorder="1" applyAlignment="1">
      <alignment horizontal="center" vertical="center" wrapText="1"/>
    </xf>
    <xf numFmtId="44" fontId="3" fillId="0" borderId="25" xfId="0" applyNumberFormat="1" applyFont="1" applyBorder="1" applyAlignment="1">
      <alignment horizontal="center" vertical="center"/>
    </xf>
    <xf numFmtId="44" fontId="3" fillId="0" borderId="16" xfId="0" applyNumberFormat="1" applyFont="1" applyBorder="1" applyAlignment="1">
      <alignment horizontal="center" vertical="center"/>
    </xf>
    <xf numFmtId="44" fontId="9" fillId="0" borderId="26" xfId="1" applyNumberFormat="1" applyBorder="1" applyAlignment="1">
      <alignment horizontal="center" vertical="center" wrapText="1"/>
    </xf>
    <xf numFmtId="44" fontId="3" fillId="0" borderId="17" xfId="0" applyNumberFormat="1" applyFont="1" applyBorder="1" applyAlignment="1">
      <alignment horizontal="center"/>
    </xf>
    <xf numFmtId="44" fontId="3" fillId="0" borderId="17" xfId="0" applyNumberFormat="1" applyFont="1" applyFill="1" applyBorder="1" applyAlignment="1">
      <alignment horizontal="center" vertical="center"/>
    </xf>
    <xf numFmtId="0" fontId="3" fillId="0" borderId="24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 wrapText="1"/>
    </xf>
    <xf numFmtId="44" fontId="3" fillId="0" borderId="25" xfId="0" applyNumberFormat="1" applyFont="1" applyBorder="1" applyAlignment="1">
      <alignment horizontal="center" vertical="center"/>
    </xf>
    <xf numFmtId="44" fontId="3" fillId="0" borderId="16" xfId="0" applyNumberFormat="1" applyFont="1" applyBorder="1" applyAlignment="1">
      <alignment horizontal="center" vertical="center"/>
    </xf>
    <xf numFmtId="44" fontId="3" fillId="2" borderId="24" xfId="0" applyNumberFormat="1" applyFont="1" applyFill="1" applyBorder="1" applyAlignment="1">
      <alignment horizontal="center" vertical="center"/>
    </xf>
    <xf numFmtId="44" fontId="3" fillId="2" borderId="25" xfId="0" applyNumberFormat="1" applyFont="1" applyFill="1" applyBorder="1" applyAlignment="1">
      <alignment horizontal="center" vertical="center"/>
    </xf>
    <xf numFmtId="44" fontId="3" fillId="2" borderId="16" xfId="0" applyNumberFormat="1" applyFont="1" applyFill="1" applyBorder="1" applyAlignment="1">
      <alignment horizontal="center" vertical="center"/>
    </xf>
    <xf numFmtId="0" fontId="3" fillId="0" borderId="17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44" fontId="3" fillId="0" borderId="16" xfId="0" applyNumberFormat="1" applyFont="1" applyFill="1" applyBorder="1" applyAlignment="1">
      <alignment horizontal="center" vertical="center"/>
    </xf>
    <xf numFmtId="0" fontId="12" fillId="0" borderId="14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44" fontId="3" fillId="0" borderId="26" xfId="0" applyNumberFormat="1" applyFont="1" applyFill="1" applyBorder="1" applyAlignment="1">
      <alignment horizontal="center" vertical="center"/>
    </xf>
    <xf numFmtId="44" fontId="9" fillId="0" borderId="26" xfId="1" applyNumberFormat="1" applyFill="1" applyBorder="1" applyAlignment="1">
      <alignment horizontal="center" vertical="center"/>
    </xf>
    <xf numFmtId="0" fontId="9" fillId="0" borderId="0" xfId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24" xfId="0" applyFont="1" applyBorder="1" applyAlignment="1">
      <alignment horizontal="left" vertical="top" wrapText="1"/>
    </xf>
    <xf numFmtId="44" fontId="3" fillId="0" borderId="25" xfId="0" applyNumberFormat="1" applyFont="1" applyBorder="1" applyAlignment="1">
      <alignment horizontal="center"/>
    </xf>
    <xf numFmtId="0" fontId="12" fillId="0" borderId="25" xfId="0" applyFont="1" applyBorder="1" applyAlignment="1">
      <alignment horizontal="left" vertical="top"/>
    </xf>
    <xf numFmtId="44" fontId="3" fillId="0" borderId="17" xfId="0" applyNumberFormat="1" applyFont="1" applyBorder="1" applyAlignment="1">
      <alignment horizontal="left" vertical="top"/>
    </xf>
    <xf numFmtId="44" fontId="3" fillId="0" borderId="26" xfId="0" applyNumberFormat="1" applyFont="1" applyBorder="1" applyAlignment="1">
      <alignment horizontal="left" vertical="top"/>
    </xf>
    <xf numFmtId="0" fontId="3" fillId="0" borderId="25" xfId="0" applyFont="1" applyBorder="1" applyAlignment="1">
      <alignment horizontal="center" vertical="center" wrapText="1"/>
    </xf>
    <xf numFmtId="44" fontId="3" fillId="0" borderId="25" xfId="0" applyNumberFormat="1" applyFont="1" applyBorder="1" applyAlignment="1">
      <alignment horizontal="center" vertical="center"/>
    </xf>
    <xf numFmtId="44" fontId="3" fillId="2" borderId="25" xfId="2" applyFont="1" applyFill="1" applyBorder="1" applyAlignment="1">
      <alignment horizontal="center" vertical="center" wrapText="1"/>
    </xf>
    <xf numFmtId="44" fontId="3" fillId="0" borderId="17" xfId="0" applyNumberFormat="1" applyFont="1" applyBorder="1" applyAlignment="1">
      <alignment horizontal="center" vertical="center" wrapText="1"/>
    </xf>
    <xf numFmtId="44" fontId="3" fillId="2" borderId="25" xfId="0" applyNumberFormat="1" applyFont="1" applyFill="1" applyBorder="1" applyAlignment="1">
      <alignment horizontal="center" vertical="center"/>
    </xf>
    <xf numFmtId="164" fontId="3" fillId="2" borderId="25" xfId="2" applyNumberFormat="1" applyFont="1" applyFill="1" applyBorder="1" applyAlignment="1">
      <alignment horizontal="center" vertical="center" wrapText="1"/>
    </xf>
    <xf numFmtId="44" fontId="3" fillId="2" borderId="43" xfId="2" applyFont="1" applyFill="1" applyBorder="1" applyAlignment="1">
      <alignment horizontal="center" vertical="center" wrapText="1"/>
    </xf>
    <xf numFmtId="44" fontId="3" fillId="2" borderId="25" xfId="0" applyNumberFormat="1" applyFont="1" applyFill="1" applyBorder="1" applyAlignment="1">
      <alignment horizontal="center" vertical="center" wrapText="1"/>
    </xf>
    <xf numFmtId="44" fontId="3" fillId="0" borderId="17" xfId="0" applyNumberFormat="1" applyFont="1" applyBorder="1" applyAlignment="1">
      <alignment horizontal="center" vertical="center"/>
    </xf>
    <xf numFmtId="44" fontId="3" fillId="5" borderId="17" xfId="0" applyNumberFormat="1" applyFont="1" applyFill="1" applyBorder="1" applyAlignment="1">
      <alignment horizontal="center" vertical="center"/>
    </xf>
    <xf numFmtId="0" fontId="3" fillId="5" borderId="17" xfId="0" applyNumberFormat="1" applyFont="1" applyFill="1" applyBorder="1" applyAlignment="1">
      <alignment horizontal="center" vertical="center"/>
    </xf>
    <xf numFmtId="0" fontId="9" fillId="5" borderId="26" xfId="1" applyFill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 wrapText="1"/>
    </xf>
    <xf numFmtId="44" fontId="9" fillId="0" borderId="16" xfId="1" applyNumberFormat="1" applyFill="1" applyBorder="1" applyAlignment="1">
      <alignment horizontal="center" vertical="center" wrapText="1"/>
    </xf>
    <xf numFmtId="44" fontId="3" fillId="0" borderId="17" xfId="0" applyNumberFormat="1" applyFont="1" applyFill="1" applyBorder="1" applyAlignment="1">
      <alignment horizontal="center" vertical="center" wrapText="1"/>
    </xf>
    <xf numFmtId="0" fontId="9" fillId="0" borderId="28" xfId="1" applyBorder="1" applyAlignment="1">
      <alignment horizontal="center" vertical="center" wrapText="1"/>
    </xf>
    <xf numFmtId="44" fontId="3" fillId="2" borderId="25" xfId="0" applyNumberFormat="1" applyFont="1" applyFill="1" applyBorder="1" applyAlignment="1">
      <alignment horizontal="center" vertical="center"/>
    </xf>
    <xf numFmtId="44" fontId="3" fillId="2" borderId="17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44" fontId="3" fillId="0" borderId="24" xfId="0" applyNumberFormat="1" applyFont="1" applyBorder="1" applyAlignment="1">
      <alignment horizontal="center" vertical="center"/>
    </xf>
    <xf numFmtId="44" fontId="3" fillId="0" borderId="25" xfId="0" applyNumberFormat="1" applyFont="1" applyBorder="1" applyAlignment="1">
      <alignment horizontal="center" vertical="center"/>
    </xf>
    <xf numFmtId="44" fontId="3" fillId="0" borderId="16" xfId="0" applyNumberFormat="1" applyFont="1" applyBorder="1" applyAlignment="1">
      <alignment horizontal="center" vertical="center"/>
    </xf>
    <xf numFmtId="0" fontId="2" fillId="0" borderId="48" xfId="0" applyFont="1" applyBorder="1" applyAlignment="1" applyProtection="1">
      <alignment horizontal="center" vertical="center" textRotation="90" wrapText="1"/>
      <protection locked="0"/>
    </xf>
    <xf numFmtId="0" fontId="2" fillId="3" borderId="14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44" fontId="3" fillId="0" borderId="24" xfId="0" applyNumberFormat="1" applyFont="1" applyBorder="1" applyAlignment="1">
      <alignment horizontal="center" vertical="center" wrapText="1"/>
    </xf>
    <xf numFmtId="44" fontId="3" fillId="0" borderId="25" xfId="0" applyNumberFormat="1" applyFont="1" applyBorder="1" applyAlignment="1">
      <alignment horizontal="center" vertical="center" wrapText="1"/>
    </xf>
    <xf numFmtId="44" fontId="3" fillId="0" borderId="16" xfId="0" applyNumberFormat="1" applyFont="1" applyBorder="1" applyAlignment="1">
      <alignment horizontal="center" vertical="center" wrapText="1"/>
    </xf>
    <xf numFmtId="44" fontId="3" fillId="0" borderId="24" xfId="0" applyNumberFormat="1" applyFont="1" applyBorder="1" applyAlignment="1">
      <alignment horizontal="center" vertical="center"/>
    </xf>
    <xf numFmtId="44" fontId="3" fillId="0" borderId="25" xfId="0" applyNumberFormat="1" applyFont="1" applyBorder="1" applyAlignment="1">
      <alignment horizontal="center" vertical="center"/>
    </xf>
    <xf numFmtId="44" fontId="3" fillId="0" borderId="16" xfId="0" applyNumberFormat="1" applyFont="1" applyBorder="1" applyAlignment="1">
      <alignment horizontal="center" vertical="center"/>
    </xf>
    <xf numFmtId="0" fontId="2" fillId="0" borderId="24" xfId="0" applyNumberFormat="1" applyFont="1" applyBorder="1" applyAlignment="1">
      <alignment horizontal="center" vertical="center"/>
    </xf>
    <xf numFmtId="0" fontId="2" fillId="0" borderId="25" xfId="0" applyNumberFormat="1" applyFont="1" applyBorder="1" applyAlignment="1">
      <alignment horizontal="center" vertical="center"/>
    </xf>
    <xf numFmtId="0" fontId="2" fillId="0" borderId="16" xfId="0" applyNumberFormat="1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2" fillId="3" borderId="45" xfId="0" applyFont="1" applyFill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44" fontId="3" fillId="2" borderId="38" xfId="2" applyFont="1" applyFill="1" applyBorder="1" applyAlignment="1">
      <alignment horizontal="center" vertical="center" wrapText="1"/>
    </xf>
    <xf numFmtId="44" fontId="3" fillId="2" borderId="39" xfId="2" applyFont="1" applyFill="1" applyBorder="1" applyAlignment="1">
      <alignment horizontal="center" vertical="center" wrapText="1"/>
    </xf>
    <xf numFmtId="44" fontId="3" fillId="2" borderId="47" xfId="2" applyFont="1" applyFill="1" applyBorder="1" applyAlignment="1">
      <alignment horizontal="center" vertical="center" wrapText="1"/>
    </xf>
    <xf numFmtId="164" fontId="3" fillId="2" borderId="38" xfId="2" applyNumberFormat="1" applyFont="1" applyFill="1" applyBorder="1" applyAlignment="1">
      <alignment horizontal="center" vertical="center" wrapText="1"/>
    </xf>
    <xf numFmtId="164" fontId="3" fillId="2" borderId="39" xfId="2" applyNumberFormat="1" applyFont="1" applyFill="1" applyBorder="1" applyAlignment="1">
      <alignment horizontal="center" vertical="center" wrapText="1"/>
    </xf>
    <xf numFmtId="164" fontId="3" fillId="2" borderId="47" xfId="2" applyNumberFormat="1" applyFont="1" applyFill="1" applyBorder="1" applyAlignment="1">
      <alignment horizontal="center" vertical="center" wrapText="1"/>
    </xf>
    <xf numFmtId="44" fontId="3" fillId="2" borderId="41" xfId="2" applyFont="1" applyFill="1" applyBorder="1" applyAlignment="1">
      <alignment horizontal="center" vertical="center" wrapText="1"/>
    </xf>
    <xf numFmtId="44" fontId="3" fillId="2" borderId="43" xfId="2" applyFont="1" applyFill="1" applyBorder="1" applyAlignment="1">
      <alignment horizontal="center" vertical="center" wrapText="1"/>
    </xf>
    <xf numFmtId="44" fontId="3" fillId="2" borderId="42" xfId="2" applyFont="1" applyFill="1" applyBorder="1" applyAlignment="1">
      <alignment horizontal="center" vertical="center" wrapText="1"/>
    </xf>
    <xf numFmtId="44" fontId="3" fillId="2" borderId="37" xfId="2" applyFont="1" applyFill="1" applyBorder="1" applyAlignment="1">
      <alignment horizontal="center" vertical="center" wrapText="1"/>
    </xf>
    <xf numFmtId="44" fontId="3" fillId="2" borderId="35" xfId="2" applyFont="1" applyFill="1" applyBorder="1" applyAlignment="1">
      <alignment horizontal="center" vertical="center" wrapText="1"/>
    </xf>
    <xf numFmtId="44" fontId="3" fillId="2" borderId="30" xfId="2" applyFont="1" applyFill="1" applyBorder="1" applyAlignment="1">
      <alignment horizontal="center" vertical="center" wrapText="1"/>
    </xf>
    <xf numFmtId="44" fontId="3" fillId="2" borderId="24" xfId="2" applyFont="1" applyFill="1" applyBorder="1" applyAlignment="1">
      <alignment horizontal="center" vertical="center" wrapText="1"/>
    </xf>
    <xf numFmtId="44" fontId="3" fillId="2" borderId="25" xfId="2" applyFont="1" applyFill="1" applyBorder="1" applyAlignment="1">
      <alignment horizontal="center" vertical="center" wrapText="1"/>
    </xf>
    <xf numFmtId="44" fontId="3" fillId="2" borderId="16" xfId="2" applyFont="1" applyFill="1" applyBorder="1" applyAlignment="1">
      <alignment horizontal="center" vertical="center" wrapText="1"/>
    </xf>
    <xf numFmtId="44" fontId="3" fillId="0" borderId="17" xfId="0" applyNumberFormat="1" applyFont="1" applyBorder="1" applyAlignment="1">
      <alignment horizontal="center" vertical="center" wrapText="1"/>
    </xf>
    <xf numFmtId="0" fontId="2" fillId="0" borderId="24" xfId="0" applyNumberFormat="1" applyFont="1" applyBorder="1" applyAlignment="1">
      <alignment horizontal="center" vertical="center" wrapText="1"/>
    </xf>
    <xf numFmtId="0" fontId="2" fillId="0" borderId="25" xfId="0" applyNumberFormat="1" applyFont="1" applyBorder="1" applyAlignment="1">
      <alignment horizontal="center" vertical="center" wrapText="1"/>
    </xf>
    <xf numFmtId="0" fontId="2" fillId="0" borderId="16" xfId="0" applyNumberFormat="1" applyFont="1" applyBorder="1" applyAlignment="1">
      <alignment horizontal="center" vertical="center" wrapText="1"/>
    </xf>
    <xf numFmtId="44" fontId="3" fillId="2" borderId="24" xfId="0" applyNumberFormat="1" applyFont="1" applyFill="1" applyBorder="1" applyAlignment="1">
      <alignment horizontal="center" vertical="center" wrapText="1"/>
    </xf>
    <xf numFmtId="44" fontId="3" fillId="2" borderId="25" xfId="0" applyNumberFormat="1" applyFont="1" applyFill="1" applyBorder="1" applyAlignment="1">
      <alignment horizontal="center" vertical="center" wrapText="1"/>
    </xf>
    <xf numFmtId="44" fontId="3" fillId="2" borderId="16" xfId="0" applyNumberFormat="1" applyFont="1" applyFill="1" applyBorder="1" applyAlignment="1">
      <alignment horizontal="center" vertical="center" wrapText="1"/>
    </xf>
    <xf numFmtId="164" fontId="3" fillId="2" borderId="24" xfId="2" applyNumberFormat="1" applyFont="1" applyFill="1" applyBorder="1" applyAlignment="1">
      <alignment horizontal="center" vertical="center" wrapText="1"/>
    </xf>
    <xf numFmtId="164" fontId="3" fillId="2" borderId="25" xfId="2" applyNumberFormat="1" applyFont="1" applyFill="1" applyBorder="1" applyAlignment="1">
      <alignment horizontal="center" vertical="center" wrapText="1"/>
    </xf>
    <xf numFmtId="164" fontId="3" fillId="2" borderId="16" xfId="2" applyNumberFormat="1" applyFont="1" applyFill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44" fontId="3" fillId="0" borderId="17" xfId="0" applyNumberFormat="1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24" xfId="0" applyNumberFormat="1" applyFont="1" applyBorder="1" applyAlignment="1">
      <alignment horizontal="center" vertical="center"/>
    </xf>
    <xf numFmtId="0" fontId="2" fillId="0" borderId="25" xfId="0" applyNumberFormat="1" applyFont="1" applyBorder="1" applyAlignment="1">
      <alignment horizontal="center" vertical="center"/>
    </xf>
    <xf numFmtId="0" fontId="2" fillId="0" borderId="16" xfId="0" applyNumberFormat="1" applyFont="1" applyBorder="1" applyAlignment="1">
      <alignment horizontal="center" vertical="center"/>
    </xf>
    <xf numFmtId="0" fontId="3" fillId="0" borderId="53" xfId="0" applyFont="1" applyBorder="1" applyAlignment="1">
      <alignment horizontal="center" vertical="center" wrapText="1"/>
    </xf>
    <xf numFmtId="44" fontId="3" fillId="0" borderId="40" xfId="0" applyNumberFormat="1" applyFont="1" applyBorder="1" applyAlignment="1">
      <alignment horizontal="center" vertical="center" wrapText="1"/>
    </xf>
    <xf numFmtId="0" fontId="3" fillId="0" borderId="54" xfId="0" applyFont="1" applyBorder="1" applyAlignment="1">
      <alignment horizontal="center" vertical="center" wrapText="1"/>
    </xf>
    <xf numFmtId="0" fontId="3" fillId="0" borderId="55" xfId="0" applyFont="1" applyBorder="1" applyAlignment="1">
      <alignment horizontal="center" vertical="center" wrapText="1"/>
    </xf>
    <xf numFmtId="0" fontId="3" fillId="0" borderId="56" xfId="0" applyFont="1" applyBorder="1" applyAlignment="1">
      <alignment horizontal="center" vertical="center" wrapText="1"/>
    </xf>
    <xf numFmtId="0" fontId="3" fillId="0" borderId="57" xfId="0" applyFont="1" applyBorder="1" applyAlignment="1">
      <alignment horizontal="center" vertical="center" wrapText="1"/>
    </xf>
    <xf numFmtId="0" fontId="3" fillId="0" borderId="58" xfId="0" applyFont="1" applyBorder="1" applyAlignment="1">
      <alignment horizontal="center" vertical="center"/>
    </xf>
    <xf numFmtId="0" fontId="3" fillId="0" borderId="56" xfId="0" applyFont="1" applyBorder="1" applyAlignment="1">
      <alignment horizontal="center" vertical="center"/>
    </xf>
    <xf numFmtId="0" fontId="3" fillId="0" borderId="55" xfId="0" applyFont="1" applyBorder="1" applyAlignment="1">
      <alignment horizontal="center" vertical="center"/>
    </xf>
    <xf numFmtId="44" fontId="3" fillId="0" borderId="59" xfId="0" applyNumberFormat="1" applyFont="1" applyFill="1" applyBorder="1" applyAlignment="1">
      <alignment horizontal="center" vertical="center"/>
    </xf>
    <xf numFmtId="44" fontId="3" fillId="0" borderId="59" xfId="2" applyFont="1" applyBorder="1" applyAlignment="1">
      <alignment horizontal="center" vertical="center"/>
    </xf>
    <xf numFmtId="164" fontId="3" fillId="0" borderId="59" xfId="2" applyNumberFormat="1" applyFont="1" applyBorder="1" applyAlignment="1">
      <alignment horizontal="center" vertical="center"/>
    </xf>
    <xf numFmtId="44" fontId="2" fillId="5" borderId="60" xfId="2" applyFont="1" applyFill="1" applyBorder="1" applyAlignment="1">
      <alignment horizontal="center" vertical="center"/>
    </xf>
    <xf numFmtId="0" fontId="2" fillId="0" borderId="61" xfId="0" applyFont="1" applyFill="1" applyBorder="1" applyAlignment="1">
      <alignment horizontal="center" vertical="center" wrapText="1"/>
    </xf>
    <xf numFmtId="0" fontId="3" fillId="0" borderId="62" xfId="0" applyFont="1" applyFill="1" applyBorder="1" applyAlignment="1">
      <alignment horizontal="center" vertical="center"/>
    </xf>
    <xf numFmtId="44" fontId="3" fillId="2" borderId="63" xfId="0" applyNumberFormat="1" applyFont="1" applyFill="1" applyBorder="1" applyAlignment="1">
      <alignment horizontal="center" vertical="center" wrapText="1"/>
    </xf>
    <xf numFmtId="0" fontId="3" fillId="3" borderId="57" xfId="0" applyFont="1" applyFill="1" applyBorder="1" applyAlignment="1">
      <alignment horizontal="center" vertical="center" wrapText="1"/>
    </xf>
    <xf numFmtId="0" fontId="3" fillId="3" borderId="54" xfId="0" applyFont="1" applyFill="1" applyBorder="1" applyAlignment="1">
      <alignment horizontal="center" vertical="center" wrapText="1"/>
    </xf>
    <xf numFmtId="0" fontId="3" fillId="3" borderId="55" xfId="0" applyFont="1" applyFill="1" applyBorder="1" applyAlignment="1">
      <alignment horizontal="center" vertical="center" wrapText="1"/>
    </xf>
    <xf numFmtId="0" fontId="3" fillId="3" borderId="53" xfId="0" applyFont="1" applyFill="1" applyBorder="1" applyAlignment="1">
      <alignment horizontal="center" vertical="center" wrapText="1"/>
    </xf>
    <xf numFmtId="0" fontId="3" fillId="3" borderId="62" xfId="0" applyFont="1" applyFill="1" applyBorder="1" applyAlignment="1">
      <alignment horizontal="center" vertical="center" wrapText="1"/>
    </xf>
    <xf numFmtId="0" fontId="3" fillId="3" borderId="64" xfId="0" applyFont="1" applyFill="1" applyBorder="1" applyAlignment="1">
      <alignment horizontal="center" vertical="center" wrapText="1"/>
    </xf>
    <xf numFmtId="44" fontId="3" fillId="0" borderId="25" xfId="2" applyFont="1" applyFill="1" applyBorder="1" applyAlignment="1">
      <alignment horizontal="center" vertical="center" wrapText="1"/>
    </xf>
    <xf numFmtId="44" fontId="3" fillId="0" borderId="16" xfId="2" applyFont="1" applyFill="1" applyBorder="1" applyAlignment="1">
      <alignment horizontal="center" vertical="center" wrapText="1"/>
    </xf>
    <xf numFmtId="44" fontId="3" fillId="0" borderId="24" xfId="0" applyNumberFormat="1" applyFont="1" applyFill="1" applyBorder="1" applyAlignment="1">
      <alignment horizontal="center" vertical="center"/>
    </xf>
    <xf numFmtId="44" fontId="3" fillId="0" borderId="25" xfId="0" applyNumberFormat="1" applyFont="1" applyFill="1" applyBorder="1" applyAlignment="1">
      <alignment horizontal="center" vertical="center"/>
    </xf>
    <xf numFmtId="44" fontId="3" fillId="0" borderId="33" xfId="0" applyNumberFormat="1" applyFont="1" applyFill="1" applyBorder="1" applyAlignment="1">
      <alignment horizontal="center" vertical="center"/>
    </xf>
    <xf numFmtId="14" fontId="4" fillId="0" borderId="0" xfId="0" applyNumberFormat="1" applyFont="1" applyAlignment="1" applyProtection="1">
      <alignment horizontal="center" vertical="center"/>
      <protection locked="0"/>
    </xf>
    <xf numFmtId="0" fontId="3" fillId="0" borderId="61" xfId="0" applyFont="1" applyBorder="1" applyAlignment="1">
      <alignment horizontal="center" vertical="center"/>
    </xf>
    <xf numFmtId="0" fontId="3" fillId="3" borderId="59" xfId="0" applyFont="1" applyFill="1" applyBorder="1" applyAlignment="1">
      <alignment horizontal="center" vertical="center"/>
    </xf>
    <xf numFmtId="0" fontId="3" fillId="3" borderId="59" xfId="0" applyNumberFormat="1" applyFont="1" applyFill="1" applyBorder="1" applyAlignment="1">
      <alignment horizontal="center" vertical="center"/>
    </xf>
    <xf numFmtId="42" fontId="3" fillId="3" borderId="59" xfId="0" applyNumberFormat="1" applyFont="1" applyFill="1" applyBorder="1" applyAlignment="1">
      <alignment horizontal="center" vertical="center"/>
    </xf>
    <xf numFmtId="44" fontId="3" fillId="3" borderId="59" xfId="0" applyNumberFormat="1" applyFont="1" applyFill="1" applyBorder="1" applyAlignment="1">
      <alignment horizontal="center" vertical="center"/>
    </xf>
    <xf numFmtId="164" fontId="3" fillId="3" borderId="59" xfId="0" applyNumberFormat="1" applyFont="1" applyFill="1" applyBorder="1" applyAlignment="1">
      <alignment horizontal="center" vertical="center"/>
    </xf>
    <xf numFmtId="0" fontId="3" fillId="3" borderId="65" xfId="0" applyFont="1" applyFill="1" applyBorder="1" applyAlignment="1">
      <alignment horizontal="center" vertical="center"/>
    </xf>
    <xf numFmtId="0" fontId="3" fillId="0" borderId="62" xfId="0" applyFont="1" applyBorder="1" applyAlignment="1">
      <alignment horizontal="center" vertical="center"/>
    </xf>
    <xf numFmtId="0" fontId="3" fillId="0" borderId="64" xfId="0" applyFont="1" applyBorder="1" applyAlignment="1">
      <alignment horizontal="center" vertical="center"/>
    </xf>
    <xf numFmtId="44" fontId="3" fillId="0" borderId="67" xfId="0" applyNumberFormat="1" applyFont="1" applyFill="1" applyBorder="1" applyAlignment="1">
      <alignment horizontal="center" vertical="center"/>
    </xf>
    <xf numFmtId="44" fontId="3" fillId="0" borderId="23" xfId="0" applyNumberFormat="1" applyFont="1" applyFill="1" applyBorder="1" applyAlignment="1">
      <alignment horizontal="center" vertical="center"/>
    </xf>
    <xf numFmtId="44" fontId="3" fillId="0" borderId="15" xfId="0" applyNumberFormat="1" applyFont="1" applyFill="1" applyBorder="1" applyAlignment="1">
      <alignment horizontal="center" vertical="center"/>
    </xf>
    <xf numFmtId="0" fontId="16" fillId="0" borderId="0" xfId="0" applyFont="1" applyAlignment="1">
      <alignment horizontal="right" vertical="center"/>
    </xf>
    <xf numFmtId="44" fontId="15" fillId="0" borderId="14" xfId="0" applyNumberFormat="1" applyFont="1" applyFill="1" applyBorder="1" applyAlignment="1">
      <alignment horizontal="right" vertical="center"/>
    </xf>
    <xf numFmtId="44" fontId="15" fillId="2" borderId="66" xfId="0" applyNumberFormat="1" applyFont="1" applyFill="1" applyBorder="1" applyAlignment="1">
      <alignment horizontal="center" vertical="center"/>
    </xf>
    <xf numFmtId="44" fontId="15" fillId="2" borderId="59" xfId="0" applyNumberFormat="1" applyFont="1" applyFill="1" applyBorder="1" applyAlignment="1">
      <alignment horizontal="center" vertical="center"/>
    </xf>
    <xf numFmtId="44" fontId="15" fillId="2" borderId="67" xfId="0" applyNumberFormat="1" applyFont="1" applyFill="1" applyBorder="1" applyAlignment="1">
      <alignment horizontal="center" vertical="center"/>
    </xf>
    <xf numFmtId="44" fontId="15" fillId="2" borderId="51" xfId="0" applyNumberFormat="1" applyFont="1" applyFill="1" applyBorder="1" applyAlignment="1">
      <alignment horizontal="center" vertical="center"/>
    </xf>
    <xf numFmtId="44" fontId="15" fillId="2" borderId="0" xfId="0" applyNumberFormat="1" applyFont="1" applyFill="1" applyBorder="1" applyAlignment="1">
      <alignment horizontal="center" vertical="center"/>
    </xf>
    <xf numFmtId="44" fontId="15" fillId="2" borderId="23" xfId="0" applyNumberFormat="1" applyFont="1" applyFill="1" applyBorder="1" applyAlignment="1">
      <alignment horizontal="center" vertical="center"/>
    </xf>
    <xf numFmtId="44" fontId="15" fillId="2" borderId="68" xfId="0" applyNumberFormat="1" applyFont="1" applyFill="1" applyBorder="1" applyAlignment="1">
      <alignment horizontal="center" vertical="center"/>
    </xf>
    <xf numFmtId="44" fontId="15" fillId="2" borderId="14" xfId="0" applyNumberFormat="1" applyFont="1" applyFill="1" applyBorder="1" applyAlignment="1">
      <alignment horizontal="center" vertical="center"/>
    </xf>
    <xf numFmtId="44" fontId="15" fillId="2" borderId="15" xfId="0" applyNumberFormat="1" applyFont="1" applyFill="1" applyBorder="1" applyAlignment="1">
      <alignment horizontal="center" vertical="center"/>
    </xf>
    <xf numFmtId="44" fontId="15" fillId="2" borderId="42" xfId="0" applyNumberFormat="1" applyFont="1" applyFill="1" applyBorder="1" applyAlignment="1">
      <alignment horizontal="center" vertical="center"/>
    </xf>
    <xf numFmtId="44" fontId="9" fillId="0" borderId="0" xfId="1" applyNumberFormat="1" applyFill="1" applyBorder="1" applyAlignment="1">
      <alignment horizontal="center" vertical="center"/>
    </xf>
    <xf numFmtId="44" fontId="3" fillId="0" borderId="0" xfId="0" applyNumberFormat="1" applyFont="1" applyBorder="1" applyAlignment="1">
      <alignment horizontal="center" vertical="center"/>
    </xf>
    <xf numFmtId="44" fontId="15" fillId="0" borderId="0" xfId="0" applyNumberFormat="1" applyFont="1" applyBorder="1" applyAlignment="1">
      <alignment horizontal="center" vertical="center"/>
    </xf>
    <xf numFmtId="0" fontId="16" fillId="0" borderId="0" xfId="0" applyNumberFormat="1" applyFont="1" applyBorder="1" applyAlignment="1">
      <alignment horizontal="center" vertical="center"/>
    </xf>
    <xf numFmtId="164" fontId="0" fillId="0" borderId="0" xfId="2" applyNumberFormat="1" applyFont="1" applyFill="1" applyBorder="1" applyAlignment="1">
      <alignment horizontal="center" vertical="center" wrapText="1"/>
    </xf>
    <xf numFmtId="164" fontId="0" fillId="0" borderId="0" xfId="0" applyNumberFormat="1" applyFont="1" applyBorder="1" applyAlignment="1">
      <alignment horizontal="center" vertical="center"/>
    </xf>
    <xf numFmtId="164" fontId="0" fillId="0" borderId="0" xfId="0" applyNumberFormat="1" applyFont="1" applyFill="1" applyBorder="1" applyAlignment="1">
      <alignment horizontal="center" vertical="center" wrapText="1"/>
    </xf>
    <xf numFmtId="164" fontId="0" fillId="2" borderId="41" xfId="0" applyNumberFormat="1" applyFont="1" applyFill="1" applyBorder="1" applyAlignment="1">
      <alignment horizontal="center" vertical="center"/>
    </xf>
    <xf numFmtId="164" fontId="0" fillId="2" borderId="43" xfId="0" applyNumberFormat="1" applyFont="1" applyFill="1" applyBorder="1" applyAlignment="1">
      <alignment horizontal="center" vertical="center"/>
    </xf>
    <xf numFmtId="164" fontId="16" fillId="0" borderId="0" xfId="0" applyNumberFormat="1" applyFont="1" applyBorder="1" applyAlignment="1">
      <alignment horizontal="center" vertical="center"/>
    </xf>
    <xf numFmtId="0" fontId="4" fillId="0" borderId="0" xfId="0" applyFont="1" applyAlignment="1" applyProtection="1">
      <alignment horizontal="center" vertical="center"/>
      <protection locked="0"/>
    </xf>
    <xf numFmtId="44" fontId="3" fillId="0" borderId="66" xfId="0" applyNumberFormat="1" applyFont="1" applyFill="1" applyBorder="1" applyAlignment="1">
      <alignment vertical="center"/>
    </xf>
    <xf numFmtId="44" fontId="3" fillId="0" borderId="59" xfId="0" applyNumberFormat="1" applyFont="1" applyFill="1" applyBorder="1" applyAlignment="1">
      <alignment vertical="center"/>
    </xf>
    <xf numFmtId="44" fontId="3" fillId="0" borderId="51" xfId="0" applyNumberFormat="1" applyFont="1" applyFill="1" applyBorder="1" applyAlignment="1">
      <alignment vertical="center"/>
    </xf>
    <xf numFmtId="44" fontId="3" fillId="0" borderId="0" xfId="0" applyNumberFormat="1" applyFont="1" applyFill="1" applyBorder="1" applyAlignment="1">
      <alignment vertical="center"/>
    </xf>
    <xf numFmtId="44" fontId="3" fillId="0" borderId="68" xfId="0" applyNumberFormat="1" applyFont="1" applyFill="1" applyBorder="1" applyAlignment="1">
      <alignment vertical="center"/>
    </xf>
    <xf numFmtId="44" fontId="3" fillId="0" borderId="14" xfId="0" applyNumberFormat="1" applyFont="1" applyFill="1" applyBorder="1" applyAlignment="1">
      <alignment vertical="center"/>
    </xf>
    <xf numFmtId="44" fontId="3" fillId="0" borderId="25" xfId="0" applyNumberFormat="1" applyFont="1" applyBorder="1" applyAlignment="1">
      <alignment horizontal="center" vertical="center" wrapText="1"/>
    </xf>
    <xf numFmtId="44" fontId="3" fillId="0" borderId="16" xfId="0" applyNumberFormat="1" applyFont="1" applyBorder="1" applyAlignment="1">
      <alignment horizontal="center" vertical="center" wrapText="1"/>
    </xf>
    <xf numFmtId="44" fontId="3" fillId="0" borderId="24" xfId="0" applyNumberFormat="1" applyFont="1" applyBorder="1" applyAlignment="1">
      <alignment horizontal="center" vertical="center"/>
    </xf>
    <xf numFmtId="44" fontId="3" fillId="0" borderId="25" xfId="0" applyNumberFormat="1" applyFont="1" applyBorder="1" applyAlignment="1">
      <alignment horizontal="center" vertical="center"/>
    </xf>
    <xf numFmtId="44" fontId="3" fillId="0" borderId="16" xfId="0" applyNumberFormat="1" applyFont="1" applyBorder="1" applyAlignment="1">
      <alignment horizontal="center" vertical="center"/>
    </xf>
    <xf numFmtId="44" fontId="3" fillId="0" borderId="17" xfId="0" applyNumberFormat="1" applyFont="1" applyBorder="1" applyAlignment="1">
      <alignment horizontal="center" vertical="center" wrapText="1"/>
    </xf>
    <xf numFmtId="44" fontId="3" fillId="0" borderId="17" xfId="0" applyNumberFormat="1" applyFont="1" applyBorder="1" applyAlignment="1">
      <alignment horizontal="center" vertical="center"/>
    </xf>
    <xf numFmtId="0" fontId="2" fillId="0" borderId="24" xfId="0" applyNumberFormat="1" applyFont="1" applyBorder="1" applyAlignment="1">
      <alignment horizontal="center" vertical="center"/>
    </xf>
    <xf numFmtId="0" fontId="2" fillId="0" borderId="25" xfId="0" applyNumberFormat="1" applyFont="1" applyBorder="1" applyAlignment="1">
      <alignment horizontal="center" vertical="center"/>
    </xf>
    <xf numFmtId="0" fontId="2" fillId="0" borderId="16" xfId="0" applyNumberFormat="1" applyFont="1" applyBorder="1" applyAlignment="1">
      <alignment horizontal="center" vertical="center"/>
    </xf>
    <xf numFmtId="44" fontId="3" fillId="0" borderId="40" xfId="0" applyNumberFormat="1" applyFont="1" applyBorder="1" applyAlignment="1">
      <alignment horizontal="center" vertical="center"/>
    </xf>
    <xf numFmtId="0" fontId="12" fillId="0" borderId="40" xfId="0" applyFont="1" applyBorder="1" applyAlignment="1">
      <alignment horizontal="center" vertical="center"/>
    </xf>
    <xf numFmtId="44" fontId="15" fillId="0" borderId="0" xfId="0" applyNumberFormat="1" applyFont="1" applyFill="1" applyBorder="1" applyAlignment="1">
      <alignment horizontal="right"/>
    </xf>
    <xf numFmtId="0" fontId="1" fillId="0" borderId="0" xfId="0" applyFont="1" applyAlignment="1" applyProtection="1">
      <alignment horizontal="left" vertical="center"/>
      <protection locked="0"/>
    </xf>
    <xf numFmtId="0" fontId="9" fillId="2" borderId="1" xfId="1" applyFill="1" applyBorder="1" applyAlignment="1" applyProtection="1">
      <alignment horizontal="left" vertical="center"/>
      <protection locked="0"/>
    </xf>
    <xf numFmtId="0" fontId="1" fillId="2" borderId="1" xfId="0" applyFont="1" applyFill="1" applyBorder="1" applyAlignment="1" applyProtection="1">
      <alignment horizontal="left" vertical="center"/>
      <protection locked="0"/>
    </xf>
    <xf numFmtId="0" fontId="2" fillId="0" borderId="0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17" fontId="1" fillId="0" borderId="0" xfId="0" applyNumberFormat="1" applyFont="1" applyAlignment="1" applyProtection="1">
      <alignment horizontal="left" vertical="top"/>
      <protection locked="0"/>
    </xf>
    <xf numFmtId="0" fontId="1" fillId="0" borderId="0" xfId="0" applyNumberFormat="1" applyFont="1" applyAlignment="1" applyProtection="1">
      <alignment horizontal="left" vertical="top"/>
      <protection locked="0"/>
    </xf>
    <xf numFmtId="44" fontId="3" fillId="0" borderId="24" xfId="0" applyNumberFormat="1" applyFont="1" applyBorder="1" applyAlignment="1">
      <alignment horizontal="center" vertical="center" wrapText="1"/>
    </xf>
    <xf numFmtId="44" fontId="3" fillId="0" borderId="25" xfId="0" applyNumberFormat="1" applyFont="1" applyBorder="1" applyAlignment="1">
      <alignment horizontal="center" vertical="center" wrapText="1"/>
    </xf>
    <xf numFmtId="44" fontId="3" fillId="0" borderId="16" xfId="0" applyNumberFormat="1" applyFont="1" applyBorder="1" applyAlignment="1">
      <alignment horizontal="center" vertical="center" wrapText="1"/>
    </xf>
    <xf numFmtId="44" fontId="3" fillId="0" borderId="24" xfId="0" applyNumberFormat="1" applyFont="1" applyBorder="1" applyAlignment="1">
      <alignment horizontal="center" vertical="center"/>
    </xf>
    <xf numFmtId="44" fontId="3" fillId="0" borderId="25" xfId="0" applyNumberFormat="1" applyFont="1" applyBorder="1" applyAlignment="1">
      <alignment horizontal="center" vertical="center"/>
    </xf>
    <xf numFmtId="44" fontId="3" fillId="0" borderId="16" xfId="0" applyNumberFormat="1" applyFont="1" applyBorder="1" applyAlignment="1">
      <alignment horizontal="center" vertical="center"/>
    </xf>
    <xf numFmtId="44" fontId="9" fillId="0" borderId="33" xfId="1" applyNumberFormat="1" applyBorder="1" applyAlignment="1">
      <alignment horizontal="center" vertical="center" wrapText="1"/>
    </xf>
    <xf numFmtId="44" fontId="9" fillId="0" borderId="17" xfId="1" applyNumberForma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2" fillId="3" borderId="45" xfId="0" applyFont="1" applyFill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top"/>
    </xf>
    <xf numFmtId="0" fontId="6" fillId="3" borderId="59" xfId="0" applyFont="1" applyFill="1" applyBorder="1" applyAlignment="1">
      <alignment horizontal="center" vertical="center"/>
    </xf>
    <xf numFmtId="44" fontId="15" fillId="0" borderId="59" xfId="0" applyNumberFormat="1" applyFont="1" applyFill="1" applyBorder="1" applyAlignment="1">
      <alignment horizontal="right"/>
    </xf>
    <xf numFmtId="0" fontId="1" fillId="0" borderId="0" xfId="0" applyFont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center" vertical="center"/>
    </xf>
    <xf numFmtId="0" fontId="4" fillId="0" borderId="0" xfId="0" applyFont="1" applyAlignment="1" applyProtection="1">
      <alignment horizontal="left" vertical="top"/>
      <protection locked="0"/>
    </xf>
    <xf numFmtId="0" fontId="1" fillId="0" borderId="0" xfId="0" applyFont="1" applyAlignment="1" applyProtection="1">
      <alignment horizontal="left" vertical="top"/>
      <protection locked="0"/>
    </xf>
    <xf numFmtId="0" fontId="1" fillId="0" borderId="0" xfId="0" applyFont="1" applyBorder="1" applyAlignment="1" applyProtection="1">
      <alignment horizontal="center" vertical="center"/>
    </xf>
    <xf numFmtId="0" fontId="1" fillId="0" borderId="29" xfId="0" applyFont="1" applyBorder="1" applyAlignment="1" applyProtection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/>
    </xf>
    <xf numFmtId="44" fontId="3" fillId="0" borderId="17" xfId="0" applyNumberFormat="1" applyFont="1" applyBorder="1" applyAlignment="1">
      <alignment horizontal="center" vertical="center" wrapText="1"/>
    </xf>
    <xf numFmtId="44" fontId="9" fillId="0" borderId="16" xfId="1" applyNumberFormat="1" applyBorder="1" applyAlignment="1">
      <alignment horizontal="center" vertical="center" wrapText="1"/>
    </xf>
    <xf numFmtId="44" fontId="3" fillId="0" borderId="33" xfId="0" applyNumberFormat="1" applyFont="1" applyBorder="1" applyAlignment="1">
      <alignment horizontal="center" vertical="center" wrapText="1"/>
    </xf>
    <xf numFmtId="0" fontId="9" fillId="0" borderId="33" xfId="1" applyBorder="1" applyAlignment="1">
      <alignment horizontal="center" vertical="center" wrapText="1"/>
    </xf>
    <xf numFmtId="0" fontId="9" fillId="0" borderId="16" xfId="1" applyBorder="1" applyAlignment="1">
      <alignment horizontal="center" vertical="center" wrapText="1"/>
    </xf>
    <xf numFmtId="44" fontId="3" fillId="0" borderId="17" xfId="0" applyNumberFormat="1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2" fillId="0" borderId="24" xfId="0" applyNumberFormat="1" applyFont="1" applyBorder="1" applyAlignment="1">
      <alignment horizontal="center" vertical="center"/>
    </xf>
    <xf numFmtId="0" fontId="2" fillId="0" borderId="25" xfId="0" applyNumberFormat="1" applyFont="1" applyBorder="1" applyAlignment="1">
      <alignment horizontal="center" vertical="center"/>
    </xf>
    <xf numFmtId="0" fontId="2" fillId="0" borderId="16" xfId="0" applyNumberFormat="1" applyFont="1" applyBorder="1" applyAlignment="1">
      <alignment horizontal="center" vertical="center"/>
    </xf>
    <xf numFmtId="14" fontId="1" fillId="0" borderId="0" xfId="0" applyNumberFormat="1" applyFont="1" applyAlignment="1" applyProtection="1">
      <alignment horizontal="left" vertical="top"/>
      <protection locked="0"/>
    </xf>
  </cellXfs>
  <cellStyles count="3">
    <cellStyle name="Currency" xfId="2" builtinId="4"/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FFFFCC"/>
      <color rgb="FFE7F29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3" Type="http://schemas.openxmlformats.org/officeDocument/2006/relationships/image" Target="../media/image3.jpeg"/><Relationship Id="rId7" Type="http://schemas.openxmlformats.org/officeDocument/2006/relationships/image" Target="../media/image7.jpg"/><Relationship Id="rId12" Type="http://schemas.openxmlformats.org/officeDocument/2006/relationships/image" Target="../media/image12.JPG"/><Relationship Id="rId2" Type="http://schemas.openxmlformats.org/officeDocument/2006/relationships/image" Target="../media/image2.JPG"/><Relationship Id="rId16" Type="http://schemas.openxmlformats.org/officeDocument/2006/relationships/image" Target="../media/image16.JP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JP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254003</xdr:colOff>
      <xdr:row>12</xdr:row>
      <xdr:rowOff>205109</xdr:rowOff>
    </xdr:from>
    <xdr:to>
      <xdr:col>8</xdr:col>
      <xdr:colOff>1725080</xdr:colOff>
      <xdr:row>15</xdr:row>
      <xdr:rowOff>168840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C54E083-F14F-45EC-9BA5-011D800BC0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0307208" y="3426291"/>
          <a:ext cx="1471077" cy="725731"/>
        </a:xfrm>
        <a:prstGeom prst="rect">
          <a:avLst/>
        </a:prstGeom>
      </xdr:spPr>
    </xdr:pic>
    <xdr:clientData/>
  </xdr:twoCellAnchor>
  <xdr:twoCellAnchor editAs="oneCell">
    <xdr:from>
      <xdr:col>8</xdr:col>
      <xdr:colOff>275166</xdr:colOff>
      <xdr:row>16</xdr:row>
      <xdr:rowOff>169826</xdr:rowOff>
    </xdr:from>
    <xdr:to>
      <xdr:col>8</xdr:col>
      <xdr:colOff>1746243</xdr:colOff>
      <xdr:row>19</xdr:row>
      <xdr:rowOff>133557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603704A3-6143-4FF1-89C0-0616881BF9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0328371" y="4534008"/>
          <a:ext cx="1471077" cy="725731"/>
        </a:xfrm>
        <a:prstGeom prst="rect">
          <a:avLst/>
        </a:prstGeom>
      </xdr:spPr>
    </xdr:pic>
    <xdr:clientData/>
  </xdr:twoCellAnchor>
  <xdr:twoCellAnchor editAs="oneCell">
    <xdr:from>
      <xdr:col>8</xdr:col>
      <xdr:colOff>126538</xdr:colOff>
      <xdr:row>35</xdr:row>
      <xdr:rowOff>95251</xdr:rowOff>
    </xdr:from>
    <xdr:to>
      <xdr:col>8</xdr:col>
      <xdr:colOff>899414</xdr:colOff>
      <xdr:row>38</xdr:row>
      <xdr:rowOff>543518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B8E7D2F7-F474-4E3F-BBBB-0D18CCB84F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0179076" y="9004789"/>
          <a:ext cx="772876" cy="1019767"/>
        </a:xfrm>
        <a:prstGeom prst="rect">
          <a:avLst/>
        </a:prstGeom>
      </xdr:spPr>
    </xdr:pic>
    <xdr:clientData/>
  </xdr:twoCellAnchor>
  <xdr:twoCellAnchor editAs="oneCell">
    <xdr:from>
      <xdr:col>8</xdr:col>
      <xdr:colOff>34062</xdr:colOff>
      <xdr:row>21</xdr:row>
      <xdr:rowOff>10257</xdr:rowOff>
    </xdr:from>
    <xdr:to>
      <xdr:col>8</xdr:col>
      <xdr:colOff>1883891</xdr:colOff>
      <xdr:row>25</xdr:row>
      <xdr:rowOff>276225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39B7C53-8730-4EAD-B85A-BBA92873F6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25787" y="5630007"/>
          <a:ext cx="1849829" cy="1047018"/>
        </a:xfrm>
        <a:prstGeom prst="rect">
          <a:avLst/>
        </a:prstGeom>
      </xdr:spPr>
    </xdr:pic>
    <xdr:clientData/>
  </xdr:twoCellAnchor>
  <xdr:twoCellAnchor editAs="oneCell">
    <xdr:from>
      <xdr:col>8</xdr:col>
      <xdr:colOff>462896</xdr:colOff>
      <xdr:row>39</xdr:row>
      <xdr:rowOff>96741</xdr:rowOff>
    </xdr:from>
    <xdr:to>
      <xdr:col>8</xdr:col>
      <xdr:colOff>1464431</xdr:colOff>
      <xdr:row>42</xdr:row>
      <xdr:rowOff>131857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D8A5A508-09E0-45C9-80AA-2B391BF6A9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0511771" y="10774266"/>
          <a:ext cx="1001535" cy="635191"/>
        </a:xfrm>
        <a:prstGeom prst="rect">
          <a:avLst/>
        </a:prstGeom>
      </xdr:spPr>
    </xdr:pic>
    <xdr:clientData/>
  </xdr:twoCellAnchor>
  <xdr:twoCellAnchor editAs="oneCell">
    <xdr:from>
      <xdr:col>8</xdr:col>
      <xdr:colOff>763231</xdr:colOff>
      <xdr:row>43</xdr:row>
      <xdr:rowOff>56133</xdr:rowOff>
    </xdr:from>
    <xdr:to>
      <xdr:col>8</xdr:col>
      <xdr:colOff>1277937</xdr:colOff>
      <xdr:row>46</xdr:row>
      <xdr:rowOff>309562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7972512B-D368-4C86-8633-8DD9790F62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 flipH="1">
          <a:off x="10947044" y="10890821"/>
          <a:ext cx="514706" cy="856679"/>
        </a:xfrm>
        <a:prstGeom prst="rect">
          <a:avLst/>
        </a:prstGeom>
      </xdr:spPr>
    </xdr:pic>
    <xdr:clientData/>
  </xdr:twoCellAnchor>
  <xdr:twoCellAnchor editAs="oneCell">
    <xdr:from>
      <xdr:col>8</xdr:col>
      <xdr:colOff>500062</xdr:colOff>
      <xdr:row>66</xdr:row>
      <xdr:rowOff>74836</xdr:rowOff>
    </xdr:from>
    <xdr:to>
      <xdr:col>8</xdr:col>
      <xdr:colOff>1404937</xdr:colOff>
      <xdr:row>71</xdr:row>
      <xdr:rowOff>149601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2C0A8F0E-26A6-41B2-A170-2DF8D985EE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0548937" y="16445930"/>
          <a:ext cx="904875" cy="1229671"/>
        </a:xfrm>
        <a:prstGeom prst="rect">
          <a:avLst/>
        </a:prstGeom>
      </xdr:spPr>
    </xdr:pic>
    <xdr:clientData/>
  </xdr:twoCellAnchor>
  <xdr:twoCellAnchor editAs="oneCell">
    <xdr:from>
      <xdr:col>8</xdr:col>
      <xdr:colOff>504830</xdr:colOff>
      <xdr:row>60</xdr:row>
      <xdr:rowOff>68743</xdr:rowOff>
    </xdr:from>
    <xdr:to>
      <xdr:col>8</xdr:col>
      <xdr:colOff>1452809</xdr:colOff>
      <xdr:row>65</xdr:row>
      <xdr:rowOff>214313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AA37A16D-DBE2-4265-BB72-CE42346E3A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0494174" y="14880118"/>
          <a:ext cx="947979" cy="1348101"/>
        </a:xfrm>
        <a:prstGeom prst="rect">
          <a:avLst/>
        </a:prstGeom>
      </xdr:spPr>
    </xdr:pic>
    <xdr:clientData/>
  </xdr:twoCellAnchor>
  <xdr:twoCellAnchor editAs="oneCell">
    <xdr:from>
      <xdr:col>8</xdr:col>
      <xdr:colOff>620871</xdr:colOff>
      <xdr:row>72</xdr:row>
      <xdr:rowOff>42333</xdr:rowOff>
    </xdr:from>
    <xdr:to>
      <xdr:col>8</xdr:col>
      <xdr:colOff>1257077</xdr:colOff>
      <xdr:row>76</xdr:row>
      <xdr:rowOff>148164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4A84D72E-DD09-1F06-C5D9-64EAC6EA72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0682735" y="18927810"/>
          <a:ext cx="636206" cy="928446"/>
        </a:xfrm>
        <a:prstGeom prst="rect">
          <a:avLst/>
        </a:prstGeom>
      </xdr:spPr>
    </xdr:pic>
    <xdr:clientData/>
  </xdr:twoCellAnchor>
  <xdr:twoCellAnchor editAs="oneCell">
    <xdr:from>
      <xdr:col>8</xdr:col>
      <xdr:colOff>418507</xdr:colOff>
      <xdr:row>53</xdr:row>
      <xdr:rowOff>51955</xdr:rowOff>
    </xdr:from>
    <xdr:to>
      <xdr:col>8</xdr:col>
      <xdr:colOff>1593273</xdr:colOff>
      <xdr:row>59</xdr:row>
      <xdr:rowOff>163981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FA247E4F-F81A-B9A4-85D0-92833D453F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0480371" y="13672705"/>
          <a:ext cx="1174766" cy="1376253"/>
        </a:xfrm>
        <a:prstGeom prst="rect">
          <a:avLst/>
        </a:prstGeom>
      </xdr:spPr>
    </xdr:pic>
    <xdr:clientData/>
  </xdr:twoCellAnchor>
  <xdr:twoCellAnchor editAs="oneCell">
    <xdr:from>
      <xdr:col>8</xdr:col>
      <xdr:colOff>369093</xdr:colOff>
      <xdr:row>77</xdr:row>
      <xdr:rowOff>140149</xdr:rowOff>
    </xdr:from>
    <xdr:to>
      <xdr:col>8</xdr:col>
      <xdr:colOff>1536058</xdr:colOff>
      <xdr:row>83</xdr:row>
      <xdr:rowOff>432594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ED7FE56D-A6FE-2B85-6E56-5ACE898C6F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0360818" y="18561499"/>
          <a:ext cx="1166965" cy="1568795"/>
        </a:xfrm>
        <a:prstGeom prst="rect">
          <a:avLst/>
        </a:prstGeom>
      </xdr:spPr>
    </xdr:pic>
    <xdr:clientData/>
  </xdr:twoCellAnchor>
  <xdr:twoCellAnchor editAs="oneCell">
    <xdr:from>
      <xdr:col>8</xdr:col>
      <xdr:colOff>298910</xdr:colOff>
      <xdr:row>86</xdr:row>
      <xdr:rowOff>38460</xdr:rowOff>
    </xdr:from>
    <xdr:to>
      <xdr:col>8</xdr:col>
      <xdr:colOff>1647825</xdr:colOff>
      <xdr:row>95</xdr:row>
      <xdr:rowOff>273843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75D61637-BA60-3708-7093-F3B7311AA9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0347785" y="21831660"/>
          <a:ext cx="1348915" cy="1864158"/>
        </a:xfrm>
        <a:prstGeom prst="rect">
          <a:avLst/>
        </a:prstGeom>
      </xdr:spPr>
    </xdr:pic>
    <xdr:clientData/>
  </xdr:twoCellAnchor>
  <xdr:twoCellAnchor editAs="oneCell">
    <xdr:from>
      <xdr:col>8</xdr:col>
      <xdr:colOff>476250</xdr:colOff>
      <xdr:row>96</xdr:row>
      <xdr:rowOff>59531</xdr:rowOff>
    </xdr:from>
    <xdr:to>
      <xdr:col>8</xdr:col>
      <xdr:colOff>1620291</xdr:colOff>
      <xdr:row>103</xdr:row>
      <xdr:rowOff>472471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B5FC24F1-4C5D-F051-7961-CEB051775A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1656219" y="23383875"/>
          <a:ext cx="1144041" cy="1794065"/>
        </a:xfrm>
        <a:prstGeom prst="rect">
          <a:avLst/>
        </a:prstGeom>
      </xdr:spPr>
    </xdr:pic>
    <xdr:clientData/>
  </xdr:twoCellAnchor>
  <xdr:twoCellAnchor editAs="oneCell">
    <xdr:from>
      <xdr:col>8</xdr:col>
      <xdr:colOff>95250</xdr:colOff>
      <xdr:row>28</xdr:row>
      <xdr:rowOff>167854</xdr:rowOff>
    </xdr:from>
    <xdr:to>
      <xdr:col>8</xdr:col>
      <xdr:colOff>1837403</xdr:colOff>
      <xdr:row>32</xdr:row>
      <xdr:rowOff>320385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AD23CA0A-F98B-38E1-FDD7-A7B38EF449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48455" y="8445945"/>
          <a:ext cx="1742153" cy="931849"/>
        </a:xfrm>
        <a:prstGeom prst="rect">
          <a:avLst/>
        </a:prstGeom>
      </xdr:spPr>
    </xdr:pic>
    <xdr:clientData/>
  </xdr:twoCellAnchor>
  <xdr:twoCellAnchor editAs="oneCell">
    <xdr:from>
      <xdr:col>8</xdr:col>
      <xdr:colOff>647701</xdr:colOff>
      <xdr:row>47</xdr:row>
      <xdr:rowOff>111462</xdr:rowOff>
    </xdr:from>
    <xdr:to>
      <xdr:col>8</xdr:col>
      <xdr:colOff>1409700</xdr:colOff>
      <xdr:row>50</xdr:row>
      <xdr:rowOff>536350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C95880D2-20E4-7332-BA59-C221E53C45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96576" y="12560637"/>
          <a:ext cx="761999" cy="1024963"/>
        </a:xfrm>
        <a:prstGeom prst="rect">
          <a:avLst/>
        </a:prstGeom>
      </xdr:spPr>
    </xdr:pic>
    <xdr:clientData/>
  </xdr:twoCellAnchor>
  <xdr:twoCellAnchor editAs="oneCell">
    <xdr:from>
      <xdr:col>8</xdr:col>
      <xdr:colOff>905662</xdr:colOff>
      <xdr:row>33</xdr:row>
      <xdr:rowOff>138546</xdr:rowOff>
    </xdr:from>
    <xdr:to>
      <xdr:col>8</xdr:col>
      <xdr:colOff>1889125</xdr:colOff>
      <xdr:row>38</xdr:row>
      <xdr:rowOff>267759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C89D5D98-8511-0116-3CD7-CB34A144E0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67526" y="8667751"/>
          <a:ext cx="983463" cy="1107690"/>
        </a:xfrm>
        <a:prstGeom prst="rect">
          <a:avLst/>
        </a:prstGeom>
      </xdr:spPr>
    </xdr:pic>
    <xdr:clientData/>
  </xdr:twoCellAnchor>
  <xdr:twoCellAnchor editAs="oneCell">
    <xdr:from>
      <xdr:col>8</xdr:col>
      <xdr:colOff>128189</xdr:colOff>
      <xdr:row>33</xdr:row>
      <xdr:rowOff>16239</xdr:rowOff>
    </xdr:from>
    <xdr:to>
      <xdr:col>8</xdr:col>
      <xdr:colOff>813289</xdr:colOff>
      <xdr:row>35</xdr:row>
      <xdr:rowOff>113911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B03FE5AC-620C-76E2-9A1F-8CFD664C29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80727" y="8515470"/>
          <a:ext cx="685100" cy="50797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fairfieldchair.com/big-sur-arm-chair-8851-04" TargetMode="External"/><Relationship Id="rId13" Type="http://schemas.openxmlformats.org/officeDocument/2006/relationships/hyperlink" Target="https://ofs.com/products/tables/conference/meeting-room" TargetMode="External"/><Relationship Id="rId3" Type="http://schemas.openxmlformats.org/officeDocument/2006/relationships/hyperlink" Target="https://fairfieldchair.com/ginny-lounge-chair-6404-01" TargetMode="External"/><Relationship Id="rId7" Type="http://schemas.openxmlformats.org/officeDocument/2006/relationships/hyperlink" Target="https://store.hermanmiller.com/office-chairs-aeron/aeron-chair/2195348.html?lang=en_US" TargetMode="External"/><Relationship Id="rId12" Type="http://schemas.openxmlformats.org/officeDocument/2006/relationships/hyperlink" Target="https://fairfieldchair.com/grandview-oval-cocktail-table-8115-46" TargetMode="External"/><Relationship Id="rId2" Type="http://schemas.openxmlformats.org/officeDocument/2006/relationships/hyperlink" Target="https://ofs.com/products/casegoods/private-office/classic" TargetMode="External"/><Relationship Id="rId16" Type="http://schemas.openxmlformats.org/officeDocument/2006/relationships/drawing" Target="../drawings/drawing1.xml"/><Relationship Id="rId1" Type="http://schemas.openxmlformats.org/officeDocument/2006/relationships/hyperlink" Target="https://ofs.com/products/casegoods/private-office/cambria" TargetMode="External"/><Relationship Id="rId6" Type="http://schemas.openxmlformats.org/officeDocument/2006/relationships/hyperlink" Target="https://fairfieldchair.com/hanna-occasional-chair-s-7400-01?pageSize=96&amp;page=1&amp;sortKey=name&amp;sortDirection=ASC" TargetMode="External"/><Relationship Id="rId11" Type="http://schemas.openxmlformats.org/officeDocument/2006/relationships/hyperlink" Target="https://www.ethanallen.com/en_US/shop-furniture-living-room-side-and-accent-tables-accent-tables/belle-table/139283.html" TargetMode="External"/><Relationship Id="rId5" Type="http://schemas.openxmlformats.org/officeDocument/2006/relationships/hyperlink" Target="https://www.datesweiser.com/products/jd-table/jd-table" TargetMode="External"/><Relationship Id="rId15" Type="http://schemas.openxmlformats.org/officeDocument/2006/relationships/printerSettings" Target="../printerSettings/printerSettings1.bin"/><Relationship Id="rId10" Type="http://schemas.openxmlformats.org/officeDocument/2006/relationships/hyperlink" Target="https://fairfieldchair.com/east-camden-drink-table-8098-88?pageSize=96&amp;page=1&amp;sortKey=name&amp;sortDirection=ASC" TargetMode="External"/><Relationship Id="rId4" Type="http://schemas.openxmlformats.org/officeDocument/2006/relationships/hyperlink" Target="https://ofs.com/products/casegoods/private-office/cambria" TargetMode="External"/><Relationship Id="rId9" Type="http://schemas.openxmlformats.org/officeDocument/2006/relationships/hyperlink" Target="https://www.indianafurniture.com/product/cirka-guest" TargetMode="External"/><Relationship Id="rId14" Type="http://schemas.openxmlformats.org/officeDocument/2006/relationships/hyperlink" Target="https://viaseating.com/series/vero-chairs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59999389629810485"/>
  </sheetPr>
  <dimension ref="A1:AR138"/>
  <sheetViews>
    <sheetView showGridLines="0" tabSelected="1" topLeftCell="B22" zoomScale="80" zoomScaleNormal="80" workbookViewId="0">
      <selection activeCell="E29" sqref="E29"/>
    </sheetView>
  </sheetViews>
  <sheetFormatPr defaultColWidth="9.28515625" defaultRowHeight="12.75" outlineLevelCol="2" x14ac:dyDescent="0.25"/>
  <cols>
    <col min="1" max="1" width="4.7109375" style="2" hidden="1" customWidth="1" outlineLevel="2"/>
    <col min="2" max="2" width="11.140625" style="5" customWidth="1" collapsed="1"/>
    <col min="3" max="3" width="13.5703125" style="5" customWidth="1"/>
    <col min="4" max="4" width="8.42578125" style="5" customWidth="1"/>
    <col min="5" max="5" width="17" style="2" customWidth="1"/>
    <col min="6" max="6" width="54.28515625" style="2" customWidth="1"/>
    <col min="7" max="7" width="32.28515625" style="2" customWidth="1"/>
    <col min="8" max="8" width="31" style="2" customWidth="1"/>
    <col min="9" max="9" width="28.7109375" style="2" customWidth="1"/>
    <col min="10" max="10" width="17.7109375" style="2" customWidth="1"/>
    <col min="11" max="11" width="5.28515625" style="2" customWidth="1"/>
    <col min="12" max="12" width="5.85546875" style="2" customWidth="1"/>
    <col min="13" max="14" width="5.28515625" style="2" customWidth="1"/>
    <col min="15" max="15" width="11" style="2" customWidth="1"/>
    <col min="16" max="16" width="4.5703125" style="39" customWidth="1"/>
    <col min="17" max="17" width="15" style="6" customWidth="1"/>
    <col min="18" max="18" width="13.7109375" style="6" customWidth="1"/>
    <col min="19" max="19" width="13" style="53" bestFit="1" customWidth="1"/>
    <col min="20" max="20" width="13" style="2" bestFit="1" customWidth="1"/>
    <col min="21" max="21" width="12.42578125" style="2" customWidth="1"/>
    <col min="22" max="22" width="11.42578125" style="79" customWidth="1"/>
    <col min="23" max="23" width="19.28515625" style="68" customWidth="1"/>
    <col min="24" max="24" width="9.28515625" style="30"/>
    <col min="25" max="25" width="12" style="30" bestFit="1" customWidth="1"/>
    <col min="26" max="34" width="9.28515625" style="30"/>
    <col min="35" max="42" width="9.28515625" style="49"/>
    <col min="43" max="16384" width="9.28515625" style="2"/>
  </cols>
  <sheetData>
    <row r="1" spans="1:43" s="1" customFormat="1" ht="20.65" customHeight="1" x14ac:dyDescent="0.25">
      <c r="A1" s="383" t="s">
        <v>103</v>
      </c>
      <c r="B1" s="383"/>
      <c r="C1" s="383"/>
      <c r="D1" s="383"/>
      <c r="E1" s="383"/>
      <c r="F1" s="383"/>
      <c r="G1" s="383"/>
      <c r="H1" s="383"/>
      <c r="I1" s="383"/>
      <c r="J1" s="383"/>
      <c r="K1" s="383"/>
      <c r="L1" s="383"/>
      <c r="M1" s="383"/>
      <c r="N1" s="383"/>
      <c r="O1" s="383"/>
      <c r="P1" s="383"/>
      <c r="Q1" s="383"/>
      <c r="R1" s="383"/>
      <c r="S1" s="383"/>
      <c r="T1" s="383"/>
      <c r="U1" s="383"/>
      <c r="V1" s="383"/>
      <c r="W1" s="384"/>
      <c r="X1" s="30"/>
      <c r="Y1" s="60"/>
      <c r="Z1" s="60"/>
      <c r="AA1" s="60"/>
      <c r="AB1" s="60"/>
      <c r="AC1" s="60"/>
      <c r="AD1" s="60"/>
      <c r="AE1" s="60"/>
      <c r="AF1" s="60"/>
      <c r="AG1" s="60"/>
      <c r="AH1" s="60"/>
      <c r="AI1" s="61"/>
      <c r="AJ1" s="61"/>
      <c r="AK1" s="61"/>
      <c r="AL1" s="61"/>
      <c r="AM1" s="61"/>
      <c r="AN1" s="61"/>
      <c r="AO1" s="61"/>
      <c r="AP1" s="61"/>
    </row>
    <row r="2" spans="1:43" ht="20.65" customHeight="1" x14ac:dyDescent="0.25">
      <c r="A2" s="385" t="s">
        <v>202</v>
      </c>
      <c r="B2" s="385"/>
      <c r="C2" s="385"/>
      <c r="D2" s="385"/>
      <c r="E2" s="385"/>
      <c r="F2" s="385"/>
      <c r="G2" s="385"/>
      <c r="H2" s="385"/>
      <c r="I2" s="385"/>
      <c r="J2" s="385"/>
      <c r="K2" s="385"/>
      <c r="L2" s="385"/>
      <c r="M2" s="385"/>
      <c r="N2" s="385"/>
      <c r="O2" s="385"/>
      <c r="P2" s="385"/>
      <c r="Q2" s="385"/>
      <c r="R2" s="385"/>
      <c r="S2" s="385"/>
      <c r="T2" s="385"/>
      <c r="U2" s="385"/>
      <c r="V2" s="385"/>
      <c r="W2" s="386"/>
    </row>
    <row r="3" spans="1:43" s="7" customFormat="1" ht="21" x14ac:dyDescent="0.25">
      <c r="A3" s="354" t="s">
        <v>30</v>
      </c>
      <c r="B3" s="354"/>
      <c r="C3" s="354"/>
      <c r="D3" s="354"/>
      <c r="E3" s="356"/>
      <c r="F3" s="356"/>
      <c r="G3" s="29"/>
      <c r="H3" s="29"/>
      <c r="I3" s="29"/>
      <c r="J3" s="48"/>
      <c r="K3" s="214"/>
      <c r="L3" s="214"/>
      <c r="M3" s="48"/>
      <c r="N3" s="214"/>
      <c r="O3" s="220"/>
      <c r="P3" s="55"/>
      <c r="Q3" s="379" t="s">
        <v>18</v>
      </c>
      <c r="R3" s="379"/>
      <c r="S3" s="387" t="s">
        <v>219</v>
      </c>
      <c r="T3" s="388"/>
      <c r="U3" s="389"/>
      <c r="V3" s="389"/>
      <c r="W3" s="390"/>
      <c r="X3" s="58"/>
      <c r="Y3" s="58"/>
      <c r="Z3" s="58"/>
      <c r="AA3" s="58"/>
      <c r="AB3" s="58"/>
      <c r="AC3" s="58"/>
      <c r="AD3" s="58"/>
      <c r="AE3" s="58"/>
      <c r="AF3" s="58"/>
      <c r="AG3" s="58"/>
      <c r="AH3" s="58"/>
      <c r="AI3" s="62"/>
      <c r="AJ3" s="62"/>
      <c r="AK3" s="62"/>
      <c r="AL3" s="62"/>
      <c r="AM3" s="62"/>
      <c r="AN3" s="62"/>
      <c r="AO3" s="62"/>
      <c r="AP3" s="62"/>
    </row>
    <row r="4" spans="1:43" s="7" customFormat="1" ht="15" x14ac:dyDescent="0.25">
      <c r="A4" s="354" t="s">
        <v>28</v>
      </c>
      <c r="B4" s="354"/>
      <c r="C4" s="354"/>
      <c r="D4" s="354"/>
      <c r="E4" s="356"/>
      <c r="F4" s="356"/>
      <c r="G4" s="29"/>
      <c r="H4" s="29"/>
      <c r="I4" s="29"/>
      <c r="J4" s="391"/>
      <c r="K4" s="391"/>
      <c r="L4" s="391"/>
      <c r="M4" s="391"/>
      <c r="N4" s="391"/>
      <c r="O4" s="391"/>
      <c r="P4" s="391"/>
      <c r="Q4" s="391"/>
      <c r="R4" s="391"/>
      <c r="S4" s="388" t="s">
        <v>197</v>
      </c>
      <c r="T4" s="388"/>
      <c r="U4" s="389"/>
      <c r="V4" s="389"/>
      <c r="W4" s="390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62"/>
      <c r="AJ4" s="62"/>
      <c r="AK4" s="62"/>
      <c r="AL4" s="62"/>
      <c r="AM4" s="62"/>
      <c r="AN4" s="62"/>
      <c r="AO4" s="62"/>
      <c r="AP4" s="62"/>
    </row>
    <row r="5" spans="1:43" s="7" customFormat="1" ht="21" x14ac:dyDescent="0.25">
      <c r="A5" s="354" t="s">
        <v>29</v>
      </c>
      <c r="B5" s="354"/>
      <c r="C5" s="354"/>
      <c r="D5" s="354"/>
      <c r="E5" s="356"/>
      <c r="F5" s="356"/>
      <c r="G5" s="29"/>
      <c r="H5" s="29"/>
      <c r="I5" s="299">
        <v>44775</v>
      </c>
      <c r="J5" s="391"/>
      <c r="K5" s="391"/>
      <c r="L5" s="391"/>
      <c r="M5" s="391"/>
      <c r="N5" s="391"/>
      <c r="O5" s="391"/>
      <c r="P5" s="391"/>
      <c r="Q5" s="391"/>
      <c r="R5" s="391"/>
      <c r="S5" s="382" t="s">
        <v>198</v>
      </c>
      <c r="T5" s="382"/>
      <c r="U5" s="27"/>
      <c r="V5" s="76"/>
      <c r="W5" s="65"/>
      <c r="X5" s="58"/>
      <c r="Y5" s="58"/>
      <c r="Z5" s="58"/>
      <c r="AA5" s="58"/>
      <c r="AB5" s="58"/>
      <c r="AC5" s="58"/>
      <c r="AD5" s="58"/>
      <c r="AE5" s="58"/>
      <c r="AF5" s="58"/>
      <c r="AG5" s="58"/>
      <c r="AH5" s="58"/>
      <c r="AI5" s="62"/>
      <c r="AJ5" s="62"/>
      <c r="AK5" s="62"/>
      <c r="AL5" s="62"/>
      <c r="AM5" s="62"/>
      <c r="AN5" s="62"/>
      <c r="AO5" s="62"/>
      <c r="AP5" s="62"/>
    </row>
    <row r="6" spans="1:43" s="7" customFormat="1" ht="15" x14ac:dyDescent="0.25">
      <c r="A6" s="354" t="s">
        <v>17</v>
      </c>
      <c r="B6" s="354"/>
      <c r="C6" s="354"/>
      <c r="D6" s="354"/>
      <c r="E6" s="356"/>
      <c r="F6" s="356"/>
      <c r="G6" s="29"/>
      <c r="H6" s="29"/>
      <c r="I6" s="29"/>
      <c r="J6" s="48"/>
      <c r="K6" s="214"/>
      <c r="L6" s="214"/>
      <c r="M6" s="48"/>
      <c r="N6" s="214"/>
      <c r="O6" s="220"/>
      <c r="P6" s="55"/>
      <c r="Q6" s="378"/>
      <c r="R6" s="378"/>
      <c r="S6" s="388" t="s">
        <v>199</v>
      </c>
      <c r="T6" s="388"/>
      <c r="U6" s="27"/>
      <c r="V6" s="76"/>
      <c r="W6" s="65"/>
      <c r="X6" s="58"/>
      <c r="Y6" s="58"/>
      <c r="Z6" s="58"/>
      <c r="AA6" s="58"/>
      <c r="AB6" s="58"/>
      <c r="AC6" s="58"/>
      <c r="AD6" s="58"/>
      <c r="AE6" s="58"/>
      <c r="AF6" s="58"/>
      <c r="AG6" s="58"/>
      <c r="AH6" s="58"/>
      <c r="AI6" s="62"/>
      <c r="AJ6" s="62"/>
      <c r="AK6" s="62"/>
      <c r="AL6" s="62"/>
      <c r="AM6" s="62"/>
      <c r="AN6" s="62"/>
      <c r="AO6" s="62"/>
      <c r="AP6" s="62"/>
    </row>
    <row r="7" spans="1:43" s="7" customFormat="1" ht="15" x14ac:dyDescent="0.25">
      <c r="A7" s="354" t="s">
        <v>16</v>
      </c>
      <c r="B7" s="354"/>
      <c r="C7" s="354"/>
      <c r="D7" s="354"/>
      <c r="E7" s="355"/>
      <c r="F7" s="356"/>
      <c r="G7" s="29"/>
      <c r="H7" s="29"/>
      <c r="I7" s="29"/>
      <c r="J7" s="183"/>
      <c r="K7" s="183"/>
      <c r="L7" s="183"/>
      <c r="M7" s="184"/>
      <c r="N7" s="214"/>
      <c r="O7" s="220"/>
      <c r="P7" s="184"/>
      <c r="Q7" s="379" t="s">
        <v>45</v>
      </c>
      <c r="R7" s="379"/>
      <c r="S7" s="359">
        <v>44927</v>
      </c>
      <c r="T7" s="360"/>
      <c r="U7" s="3"/>
      <c r="V7" s="77"/>
      <c r="W7" s="66"/>
      <c r="X7" s="58"/>
      <c r="Y7" s="58"/>
      <c r="Z7" s="58"/>
      <c r="AA7" s="58"/>
      <c r="AB7" s="58"/>
      <c r="AC7" s="58"/>
      <c r="AD7" s="58"/>
      <c r="AE7" s="58"/>
      <c r="AF7" s="58"/>
      <c r="AG7" s="58"/>
      <c r="AH7" s="58"/>
      <c r="AI7" s="62"/>
      <c r="AJ7" s="62"/>
      <c r="AK7" s="62"/>
      <c r="AL7" s="62"/>
      <c r="AM7" s="62"/>
      <c r="AN7" s="62"/>
      <c r="AO7" s="62"/>
      <c r="AP7" s="62"/>
    </row>
    <row r="8" spans="1:43" ht="13.15" customHeight="1" x14ac:dyDescent="0.25">
      <c r="A8" s="357"/>
      <c r="B8" s="357"/>
      <c r="C8" s="357"/>
      <c r="D8" s="357"/>
      <c r="E8" s="357"/>
      <c r="F8" s="357"/>
      <c r="G8" s="357"/>
      <c r="H8" s="357"/>
      <c r="I8" s="357"/>
      <c r="J8" s="357"/>
      <c r="K8" s="357"/>
      <c r="L8" s="357"/>
      <c r="M8" s="357"/>
      <c r="N8" s="357"/>
      <c r="O8" s="357"/>
      <c r="P8" s="357"/>
      <c r="Q8" s="357"/>
      <c r="R8" s="357"/>
      <c r="S8" s="357"/>
      <c r="T8" s="357"/>
      <c r="U8" s="357"/>
      <c r="V8" s="357"/>
      <c r="W8" s="358"/>
    </row>
    <row r="9" spans="1:43" ht="13.5" thickBot="1" x14ac:dyDescent="0.3">
      <c r="A9" s="1"/>
      <c r="B9" s="4"/>
      <c r="C9" s="4"/>
      <c r="D9" s="4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Q9" s="1"/>
      <c r="R9" s="1"/>
      <c r="S9" s="51"/>
      <c r="T9" s="1"/>
      <c r="U9" s="1"/>
      <c r="V9" s="78"/>
      <c r="W9" s="67"/>
    </row>
    <row r="10" spans="1:43" ht="62.25" customHeight="1" thickBot="1" x14ac:dyDescent="0.3">
      <c r="A10" s="145"/>
      <c r="B10" s="144" t="s">
        <v>33</v>
      </c>
      <c r="C10" s="97" t="s">
        <v>52</v>
      </c>
      <c r="D10" s="97" t="s">
        <v>34</v>
      </c>
      <c r="E10" s="96" t="s">
        <v>200</v>
      </c>
      <c r="F10" s="96" t="s">
        <v>62</v>
      </c>
      <c r="G10" s="96" t="s">
        <v>35</v>
      </c>
      <c r="H10" s="96" t="s">
        <v>36</v>
      </c>
      <c r="I10" s="96" t="s">
        <v>59</v>
      </c>
      <c r="J10" s="96" t="s">
        <v>141</v>
      </c>
      <c r="K10" s="218" t="s">
        <v>4</v>
      </c>
      <c r="L10" s="218" t="s">
        <v>204</v>
      </c>
      <c r="M10" s="218" t="s">
        <v>201</v>
      </c>
      <c r="N10" s="218" t="s">
        <v>203</v>
      </c>
      <c r="O10" s="96" t="s">
        <v>205</v>
      </c>
      <c r="P10" s="105" t="s">
        <v>0</v>
      </c>
      <c r="Q10" s="98" t="s">
        <v>55</v>
      </c>
      <c r="R10" s="99" t="s">
        <v>9</v>
      </c>
      <c r="S10" s="100" t="s">
        <v>1</v>
      </c>
      <c r="T10" s="101" t="s">
        <v>11</v>
      </c>
      <c r="U10" s="102" t="s">
        <v>22</v>
      </c>
      <c r="V10" s="103" t="s">
        <v>19</v>
      </c>
      <c r="W10" s="104" t="s">
        <v>2</v>
      </c>
      <c r="X10" s="59"/>
    </row>
    <row r="11" spans="1:43" ht="13.5" thickBot="1" x14ac:dyDescent="0.3">
      <c r="A11" s="30"/>
      <c r="B11" s="91"/>
      <c r="C11" s="91"/>
      <c r="D11" s="91"/>
      <c r="E11" s="90"/>
      <c r="F11" s="90"/>
      <c r="G11" s="90"/>
      <c r="H11" s="90"/>
      <c r="I11" s="90"/>
      <c r="J11" s="90"/>
      <c r="K11" s="90"/>
      <c r="L11" s="90"/>
      <c r="M11" s="90"/>
      <c r="N11" s="90"/>
      <c r="O11" s="90"/>
      <c r="P11" s="92"/>
      <c r="Q11" s="93"/>
      <c r="R11" s="93"/>
      <c r="S11" s="52"/>
      <c r="T11" s="90"/>
      <c r="U11" s="90"/>
      <c r="V11" s="94"/>
      <c r="W11" s="95"/>
    </row>
    <row r="12" spans="1:43" s="32" customFormat="1" ht="22.5" customHeight="1" thickBot="1" x14ac:dyDescent="0.3">
      <c r="A12" s="146"/>
      <c r="B12" s="373" t="s">
        <v>54</v>
      </c>
      <c r="C12" s="373"/>
      <c r="D12" s="373"/>
      <c r="E12" s="373"/>
      <c r="F12" s="373"/>
      <c r="G12" s="373"/>
      <c r="H12" s="373"/>
      <c r="I12" s="373"/>
      <c r="J12" s="373"/>
      <c r="K12" s="373"/>
      <c r="L12" s="373"/>
      <c r="M12" s="373"/>
      <c r="N12" s="373"/>
      <c r="O12" s="373"/>
      <c r="P12" s="373"/>
      <c r="Q12" s="116"/>
      <c r="R12" s="117"/>
      <c r="S12" s="118"/>
      <c r="T12" s="372"/>
      <c r="U12" s="373"/>
      <c r="V12" s="373"/>
      <c r="W12" s="374"/>
      <c r="X12" s="40"/>
      <c r="Y12" s="40"/>
      <c r="Z12" s="40"/>
      <c r="AA12" s="40"/>
      <c r="AB12" s="40"/>
      <c r="AC12" s="40"/>
      <c r="AD12" s="40"/>
      <c r="AE12" s="40"/>
      <c r="AF12" s="40"/>
      <c r="AG12" s="40"/>
      <c r="AH12" s="40"/>
      <c r="AI12" s="40"/>
      <c r="AJ12" s="40"/>
      <c r="AK12" s="40"/>
      <c r="AL12" s="40"/>
      <c r="AM12" s="40"/>
      <c r="AN12" s="40"/>
      <c r="AO12" s="40"/>
      <c r="AP12" s="40"/>
      <c r="AQ12" s="31"/>
    </row>
    <row r="13" spans="1:43" s="33" customFormat="1" ht="30" customHeight="1" x14ac:dyDescent="0.25">
      <c r="A13" s="147"/>
      <c r="B13" s="272" t="s">
        <v>84</v>
      </c>
      <c r="C13" s="137" t="s">
        <v>56</v>
      </c>
      <c r="D13" s="135" t="s">
        <v>39</v>
      </c>
      <c r="E13" s="134" t="s">
        <v>51</v>
      </c>
      <c r="F13" s="273" t="s">
        <v>91</v>
      </c>
      <c r="G13" s="361" t="s">
        <v>90</v>
      </c>
      <c r="H13" s="137" t="s">
        <v>92</v>
      </c>
      <c r="I13" s="369"/>
      <c r="J13" s="361" t="s">
        <v>61</v>
      </c>
      <c r="K13" s="221"/>
      <c r="L13" s="221"/>
      <c r="M13" s="361"/>
      <c r="N13" s="221"/>
      <c r="O13" s="221"/>
      <c r="P13" s="254">
        <v>1</v>
      </c>
      <c r="Q13" s="296">
        <v>3880</v>
      </c>
      <c r="R13" s="296">
        <f>PRODUCT(P13,Q13)</f>
        <v>3880</v>
      </c>
      <c r="S13" s="250">
        <v>1</v>
      </c>
      <c r="T13" s="250">
        <f>PRODUCT(P13,S13)</f>
        <v>1</v>
      </c>
      <c r="U13" s="250">
        <v>0.25</v>
      </c>
      <c r="V13" s="260">
        <v>0.25</v>
      </c>
      <c r="W13" s="244">
        <f>SUM(T13,U13,V13)</f>
        <v>1.5</v>
      </c>
      <c r="X13" s="40"/>
      <c r="Y13" s="40"/>
      <c r="Z13" s="40"/>
      <c r="AA13" s="40"/>
      <c r="AB13" s="40"/>
      <c r="AC13" s="40"/>
      <c r="AD13" s="40"/>
      <c r="AE13" s="40"/>
      <c r="AF13" s="40"/>
      <c r="AG13" s="40"/>
      <c r="AH13" s="40"/>
      <c r="AI13" s="40"/>
      <c r="AJ13" s="40"/>
      <c r="AK13" s="40"/>
      <c r="AL13" s="40"/>
      <c r="AM13" s="40"/>
      <c r="AN13" s="40"/>
      <c r="AO13" s="40"/>
      <c r="AP13" s="40"/>
      <c r="AQ13" s="34"/>
    </row>
    <row r="14" spans="1:43" s="35" customFormat="1" ht="15" customHeight="1" x14ac:dyDescent="0.25">
      <c r="A14" s="147"/>
      <c r="B14" s="274"/>
      <c r="C14" s="110"/>
      <c r="D14" s="111"/>
      <c r="E14" s="111"/>
      <c r="F14" s="111" t="s">
        <v>115</v>
      </c>
      <c r="G14" s="362"/>
      <c r="H14" s="110" t="s">
        <v>87</v>
      </c>
      <c r="I14" s="370"/>
      <c r="J14" s="362"/>
      <c r="K14" s="222"/>
      <c r="L14" s="222"/>
      <c r="M14" s="362"/>
      <c r="N14" s="222"/>
      <c r="O14" s="222"/>
      <c r="P14" s="255"/>
      <c r="Q14" s="297"/>
      <c r="R14" s="297"/>
      <c r="S14" s="251"/>
      <c r="T14" s="251"/>
      <c r="U14" s="251"/>
      <c r="V14" s="261"/>
      <c r="W14" s="245"/>
      <c r="X14" s="40"/>
      <c r="Y14" s="40"/>
      <c r="Z14" s="40"/>
      <c r="AA14" s="40"/>
      <c r="AB14" s="40"/>
      <c r="AC14" s="40"/>
      <c r="AD14" s="40"/>
      <c r="AE14" s="40"/>
      <c r="AF14" s="40"/>
      <c r="AG14" s="40"/>
      <c r="AH14" s="40"/>
      <c r="AI14" s="40"/>
      <c r="AJ14" s="40"/>
      <c r="AK14" s="40"/>
      <c r="AL14" s="40"/>
      <c r="AM14" s="40"/>
      <c r="AN14" s="40"/>
      <c r="AO14" s="40"/>
      <c r="AP14" s="40"/>
      <c r="AQ14" s="36"/>
    </row>
    <row r="15" spans="1:43" s="35" customFormat="1" ht="15" customHeight="1" x14ac:dyDescent="0.25">
      <c r="A15" s="147"/>
      <c r="B15" s="275"/>
      <c r="C15" s="263"/>
      <c r="D15" s="142"/>
      <c r="E15" s="142"/>
      <c r="F15" s="142" t="s">
        <v>104</v>
      </c>
      <c r="G15" s="362"/>
      <c r="H15" s="263" t="s">
        <v>88</v>
      </c>
      <c r="I15" s="370"/>
      <c r="J15" s="362"/>
      <c r="K15" s="222"/>
      <c r="L15" s="222"/>
      <c r="M15" s="362"/>
      <c r="N15" s="222"/>
      <c r="O15" s="222"/>
      <c r="P15" s="255"/>
      <c r="Q15" s="297" t="s">
        <v>183</v>
      </c>
      <c r="R15" s="297"/>
      <c r="S15" s="251"/>
      <c r="T15" s="251"/>
      <c r="U15" s="251"/>
      <c r="V15" s="261"/>
      <c r="W15" s="245"/>
      <c r="X15" s="40"/>
      <c r="Y15" s="40"/>
      <c r="Z15" s="40"/>
      <c r="AA15" s="40"/>
      <c r="AB15" s="40"/>
      <c r="AC15" s="40"/>
      <c r="AD15" s="40"/>
      <c r="AE15" s="40"/>
      <c r="AF15" s="40"/>
      <c r="AG15" s="40"/>
      <c r="AH15" s="40"/>
      <c r="AI15" s="40"/>
      <c r="AJ15" s="40"/>
      <c r="AK15" s="40"/>
      <c r="AL15" s="40"/>
      <c r="AM15" s="40"/>
      <c r="AN15" s="40"/>
      <c r="AO15" s="40"/>
      <c r="AP15" s="40"/>
      <c r="AQ15" s="36"/>
    </row>
    <row r="16" spans="1:43" s="35" customFormat="1" ht="27" customHeight="1" thickBot="1" x14ac:dyDescent="0.3">
      <c r="A16" s="147"/>
      <c r="B16" s="276"/>
      <c r="C16" s="119"/>
      <c r="D16" s="112"/>
      <c r="E16" s="112"/>
      <c r="F16" s="143" t="s">
        <v>85</v>
      </c>
      <c r="G16" s="363"/>
      <c r="H16" s="119"/>
      <c r="I16" s="371"/>
      <c r="J16" s="363"/>
      <c r="K16" s="223"/>
      <c r="L16" s="223"/>
      <c r="M16" s="363"/>
      <c r="N16" s="223"/>
      <c r="O16" s="223"/>
      <c r="P16" s="256"/>
      <c r="Q16" s="297" t="s">
        <v>69</v>
      </c>
      <c r="R16" s="297"/>
      <c r="S16" s="251"/>
      <c r="T16" s="251"/>
      <c r="U16" s="251"/>
      <c r="V16" s="261"/>
      <c r="W16" s="245"/>
      <c r="X16" s="40"/>
      <c r="Y16" s="40"/>
      <c r="Z16" s="40"/>
      <c r="AA16" s="40"/>
      <c r="AB16" s="40"/>
      <c r="AC16" s="40"/>
      <c r="AD16" s="40"/>
      <c r="AE16" s="40"/>
      <c r="AF16" s="40"/>
      <c r="AG16" s="40"/>
      <c r="AH16" s="40"/>
      <c r="AI16" s="40"/>
      <c r="AJ16" s="40"/>
      <c r="AK16" s="40"/>
      <c r="AL16" s="40"/>
      <c r="AM16" s="40"/>
      <c r="AN16" s="40"/>
      <c r="AO16" s="40"/>
      <c r="AP16" s="40"/>
      <c r="AQ16" s="36"/>
    </row>
    <row r="17" spans="1:43" s="71" customFormat="1" ht="30" customHeight="1" x14ac:dyDescent="0.25">
      <c r="A17" s="147"/>
      <c r="B17" s="277" t="s">
        <v>84</v>
      </c>
      <c r="C17" s="264" t="s">
        <v>56</v>
      </c>
      <c r="D17" s="108" t="s">
        <v>58</v>
      </c>
      <c r="E17" s="109" t="s">
        <v>51</v>
      </c>
      <c r="F17" s="253" t="s">
        <v>93</v>
      </c>
      <c r="G17" s="361" t="s">
        <v>90</v>
      </c>
      <c r="H17" s="264" t="s">
        <v>92</v>
      </c>
      <c r="I17" s="369"/>
      <c r="J17" s="361" t="s">
        <v>61</v>
      </c>
      <c r="K17" s="221"/>
      <c r="L17" s="221"/>
      <c r="M17" s="361"/>
      <c r="N17" s="221"/>
      <c r="O17" s="221"/>
      <c r="P17" s="254">
        <v>1</v>
      </c>
      <c r="Q17" s="296">
        <v>3880</v>
      </c>
      <c r="R17" s="296">
        <f>PRODUCT(P17,Q17)</f>
        <v>3880</v>
      </c>
      <c r="S17" s="250">
        <v>1</v>
      </c>
      <c r="T17" s="250">
        <f>PRODUCT(P17,S17)</f>
        <v>1</v>
      </c>
      <c r="U17" s="250">
        <v>0.25</v>
      </c>
      <c r="V17" s="260">
        <v>0.25</v>
      </c>
      <c r="W17" s="244">
        <f>SUM(T17,U17,V17)</f>
        <v>1.5</v>
      </c>
      <c r="X17" s="40"/>
      <c r="Y17" s="40"/>
      <c r="Z17" s="40"/>
      <c r="AA17" s="40"/>
      <c r="AB17" s="40"/>
      <c r="AC17" s="40"/>
      <c r="AD17" s="40"/>
      <c r="AE17" s="40"/>
      <c r="AF17" s="40"/>
      <c r="AG17" s="40"/>
      <c r="AH17" s="40"/>
      <c r="AI17" s="40"/>
      <c r="AJ17" s="40"/>
      <c r="AK17" s="40"/>
      <c r="AL17" s="40"/>
      <c r="AM17" s="40"/>
      <c r="AN17" s="40"/>
      <c r="AO17" s="40"/>
      <c r="AP17" s="40"/>
      <c r="AQ17" s="34"/>
    </row>
    <row r="18" spans="1:43" s="35" customFormat="1" ht="15" customHeight="1" x14ac:dyDescent="0.25">
      <c r="A18" s="147"/>
      <c r="B18" s="274"/>
      <c r="C18" s="110"/>
      <c r="D18" s="111"/>
      <c r="E18" s="111"/>
      <c r="F18" s="111" t="s">
        <v>115</v>
      </c>
      <c r="G18" s="362"/>
      <c r="H18" s="110" t="s">
        <v>87</v>
      </c>
      <c r="I18" s="370"/>
      <c r="J18" s="362"/>
      <c r="K18" s="222"/>
      <c r="L18" s="222"/>
      <c r="M18" s="362"/>
      <c r="N18" s="222"/>
      <c r="O18" s="222"/>
      <c r="P18" s="255"/>
      <c r="Q18" s="294"/>
      <c r="R18" s="297"/>
      <c r="S18" s="251"/>
      <c r="T18" s="251"/>
      <c r="U18" s="251"/>
      <c r="V18" s="261"/>
      <c r="W18" s="245"/>
      <c r="X18" s="40"/>
      <c r="Y18" s="40"/>
      <c r="Z18" s="40"/>
      <c r="AA18" s="40"/>
      <c r="AB18" s="40"/>
      <c r="AC18" s="40"/>
      <c r="AD18" s="40"/>
      <c r="AE18" s="40"/>
      <c r="AF18" s="40"/>
      <c r="AG18" s="40"/>
      <c r="AH18" s="40"/>
      <c r="AI18" s="40"/>
      <c r="AJ18" s="40"/>
      <c r="AK18" s="40"/>
      <c r="AL18" s="40"/>
      <c r="AM18" s="40"/>
      <c r="AN18" s="40"/>
      <c r="AO18" s="40"/>
      <c r="AP18" s="40"/>
      <c r="AQ18" s="36"/>
    </row>
    <row r="19" spans="1:43" s="35" customFormat="1" ht="15" customHeight="1" x14ac:dyDescent="0.25">
      <c r="A19" s="147"/>
      <c r="B19" s="275"/>
      <c r="C19" s="263"/>
      <c r="D19" s="142"/>
      <c r="E19" s="142"/>
      <c r="F19" s="142" t="s">
        <v>105</v>
      </c>
      <c r="G19" s="362"/>
      <c r="H19" s="263" t="s">
        <v>88</v>
      </c>
      <c r="I19" s="370"/>
      <c r="J19" s="362"/>
      <c r="K19" s="222"/>
      <c r="L19" s="222"/>
      <c r="M19" s="362"/>
      <c r="N19" s="222"/>
      <c r="O19" s="222"/>
      <c r="P19" s="255"/>
      <c r="Q19" s="297" t="s">
        <v>183</v>
      </c>
      <c r="R19" s="297"/>
      <c r="S19" s="251"/>
      <c r="T19" s="251"/>
      <c r="U19" s="251"/>
      <c r="V19" s="261"/>
      <c r="W19" s="245"/>
      <c r="X19" s="40"/>
      <c r="Y19" s="40"/>
      <c r="Z19" s="40"/>
      <c r="AA19" s="40"/>
      <c r="AB19" s="40"/>
      <c r="AC19" s="40"/>
      <c r="AD19" s="40"/>
      <c r="AE19" s="40"/>
      <c r="AF19" s="40"/>
      <c r="AG19" s="40"/>
      <c r="AH19" s="40"/>
      <c r="AI19" s="40"/>
      <c r="AJ19" s="40"/>
      <c r="AK19" s="40"/>
      <c r="AL19" s="40"/>
      <c r="AM19" s="40"/>
      <c r="AN19" s="40"/>
      <c r="AO19" s="40"/>
      <c r="AP19" s="40"/>
      <c r="AQ19" s="36"/>
    </row>
    <row r="20" spans="1:43" s="35" customFormat="1" ht="27" customHeight="1" thickBot="1" x14ac:dyDescent="0.3">
      <c r="A20" s="147"/>
      <c r="B20" s="276"/>
      <c r="C20" s="119"/>
      <c r="D20" s="112"/>
      <c r="E20" s="112"/>
      <c r="F20" s="143" t="s">
        <v>85</v>
      </c>
      <c r="G20" s="363"/>
      <c r="H20" s="119"/>
      <c r="I20" s="371"/>
      <c r="J20" s="363"/>
      <c r="K20" s="223"/>
      <c r="L20" s="223"/>
      <c r="M20" s="363"/>
      <c r="N20" s="223"/>
      <c r="O20" s="223"/>
      <c r="P20" s="256"/>
      <c r="Q20" s="178" t="s">
        <v>69</v>
      </c>
      <c r="R20" s="178"/>
      <c r="S20" s="252"/>
      <c r="T20" s="252"/>
      <c r="U20" s="252"/>
      <c r="V20" s="262"/>
      <c r="W20" s="246"/>
      <c r="X20" s="40"/>
      <c r="Y20" s="40"/>
      <c r="Z20" s="40"/>
      <c r="AA20" s="40"/>
      <c r="AB20" s="40"/>
      <c r="AC20" s="40"/>
      <c r="AD20" s="40"/>
      <c r="AE20" s="40"/>
      <c r="AF20" s="40"/>
      <c r="AG20" s="40"/>
      <c r="AH20" s="40"/>
      <c r="AI20" s="40"/>
      <c r="AJ20" s="40"/>
      <c r="AK20" s="40"/>
      <c r="AL20" s="40"/>
      <c r="AM20" s="40"/>
      <c r="AN20" s="40"/>
      <c r="AO20" s="40"/>
      <c r="AP20" s="40"/>
      <c r="AQ20" s="36"/>
    </row>
    <row r="21" spans="1:43" s="35" customFormat="1" ht="15.75" customHeight="1" x14ac:dyDescent="0.25">
      <c r="A21" s="147"/>
      <c r="B21" s="278" t="s">
        <v>102</v>
      </c>
      <c r="C21" s="236" t="s">
        <v>38</v>
      </c>
      <c r="D21" s="267" t="s">
        <v>60</v>
      </c>
      <c r="E21" s="150" t="s">
        <v>51</v>
      </c>
      <c r="F21" s="150" t="s">
        <v>65</v>
      </c>
      <c r="G21" s="375" t="s">
        <v>90</v>
      </c>
      <c r="H21" s="236" t="s">
        <v>86</v>
      </c>
      <c r="I21" s="375"/>
      <c r="J21" s="375" t="s">
        <v>61</v>
      </c>
      <c r="K21" s="235"/>
      <c r="L21" s="235"/>
      <c r="M21" s="375"/>
      <c r="N21" s="235"/>
      <c r="O21" s="235"/>
      <c r="P21" s="266">
        <v>1</v>
      </c>
      <c r="Q21" s="297">
        <v>5510</v>
      </c>
      <c r="R21" s="298">
        <f>PRODUCT(P21,Q21)</f>
        <v>5510</v>
      </c>
      <c r="S21" s="250">
        <v>1</v>
      </c>
      <c r="T21" s="250">
        <f>PRODUCT(P21,S21)</f>
        <v>1</v>
      </c>
      <c r="U21" s="250">
        <v>0.25</v>
      </c>
      <c r="V21" s="260">
        <v>0.25</v>
      </c>
      <c r="W21" s="244">
        <f>SUM(T21,U21,V21)</f>
        <v>1.5</v>
      </c>
      <c r="X21" s="40"/>
      <c r="Y21" s="40"/>
      <c r="Z21" s="40"/>
      <c r="AA21" s="40"/>
      <c r="AB21" s="40"/>
      <c r="AC21" s="40"/>
      <c r="AD21" s="40"/>
      <c r="AE21" s="40"/>
      <c r="AF21" s="40"/>
      <c r="AG21" s="40"/>
      <c r="AH21" s="40"/>
      <c r="AI21" s="40"/>
      <c r="AJ21" s="40"/>
      <c r="AK21" s="40"/>
      <c r="AL21" s="40"/>
      <c r="AM21" s="40"/>
      <c r="AN21" s="40"/>
      <c r="AO21" s="40"/>
      <c r="AP21" s="40"/>
      <c r="AQ21" s="36"/>
    </row>
    <row r="22" spans="1:43" s="35" customFormat="1" ht="15.75" customHeight="1" x14ac:dyDescent="0.25">
      <c r="A22" s="147"/>
      <c r="B22" s="278"/>
      <c r="C22" s="236"/>
      <c r="D22" s="142"/>
      <c r="E22" s="142"/>
      <c r="F22" s="142"/>
      <c r="G22" s="376"/>
      <c r="H22" s="142" t="s">
        <v>89</v>
      </c>
      <c r="I22" s="376"/>
      <c r="J22" s="376"/>
      <c r="K22" s="236"/>
      <c r="L22" s="236"/>
      <c r="M22" s="376"/>
      <c r="N22" s="236"/>
      <c r="O22" s="236"/>
      <c r="P22" s="267"/>
      <c r="Q22" s="297" t="s">
        <v>71</v>
      </c>
      <c r="R22" s="297"/>
      <c r="S22" s="251"/>
      <c r="T22" s="251"/>
      <c r="U22" s="251"/>
      <c r="V22" s="251"/>
      <c r="W22" s="245"/>
      <c r="X22" s="40"/>
      <c r="Y22" s="40"/>
      <c r="Z22" s="40"/>
      <c r="AA22" s="40"/>
      <c r="AB22" s="40"/>
      <c r="AC22" s="40"/>
      <c r="AD22" s="40"/>
      <c r="AE22" s="40"/>
      <c r="AF22" s="40"/>
      <c r="AG22" s="40"/>
      <c r="AH22" s="40"/>
      <c r="AI22" s="40"/>
      <c r="AJ22" s="40"/>
      <c r="AK22" s="40"/>
      <c r="AL22" s="40"/>
      <c r="AM22" s="40"/>
      <c r="AN22" s="40"/>
      <c r="AO22" s="40"/>
      <c r="AP22" s="40"/>
      <c r="AQ22" s="36"/>
    </row>
    <row r="23" spans="1:43" s="35" customFormat="1" ht="15.75" customHeight="1" thickBot="1" x14ac:dyDescent="0.3">
      <c r="A23" s="147"/>
      <c r="B23" s="279"/>
      <c r="C23" s="112"/>
      <c r="D23" s="112"/>
      <c r="E23" s="149"/>
      <c r="F23" s="149"/>
      <c r="G23" s="377"/>
      <c r="H23" s="112"/>
      <c r="I23" s="376"/>
      <c r="J23" s="377"/>
      <c r="K23" s="237"/>
      <c r="L23" s="237"/>
      <c r="M23" s="377"/>
      <c r="N23" s="237"/>
      <c r="O23" s="237"/>
      <c r="P23" s="268"/>
      <c r="Q23" s="178" t="s">
        <v>70</v>
      </c>
      <c r="R23" s="178"/>
      <c r="S23" s="251"/>
      <c r="T23" s="251"/>
      <c r="U23" s="251"/>
      <c r="V23" s="251"/>
      <c r="W23" s="245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J23" s="40"/>
      <c r="AK23" s="40"/>
      <c r="AL23" s="40"/>
      <c r="AM23" s="40"/>
      <c r="AN23" s="40"/>
      <c r="AO23" s="40"/>
      <c r="AP23" s="40"/>
      <c r="AQ23" s="36"/>
    </row>
    <row r="24" spans="1:43" s="35" customFormat="1" ht="15" customHeight="1" x14ac:dyDescent="0.25">
      <c r="A24" s="147"/>
      <c r="B24" s="278" t="s">
        <v>102</v>
      </c>
      <c r="C24" s="236" t="s">
        <v>38</v>
      </c>
      <c r="D24" s="267" t="s">
        <v>63</v>
      </c>
      <c r="E24" s="150" t="s">
        <v>51</v>
      </c>
      <c r="F24" s="150" t="s">
        <v>66</v>
      </c>
      <c r="G24" s="375" t="s">
        <v>90</v>
      </c>
      <c r="H24" s="236" t="s">
        <v>86</v>
      </c>
      <c r="I24" s="376"/>
      <c r="J24" s="375" t="s">
        <v>61</v>
      </c>
      <c r="K24" s="235"/>
      <c r="L24" s="235"/>
      <c r="M24" s="375"/>
      <c r="N24" s="235"/>
      <c r="O24" s="235"/>
      <c r="P24" s="266">
        <v>1</v>
      </c>
      <c r="Q24" s="297">
        <v>3130</v>
      </c>
      <c r="R24" s="297">
        <f>PRODUCT(P24,Q24)</f>
        <v>3130</v>
      </c>
      <c r="S24" s="250">
        <v>1</v>
      </c>
      <c r="T24" s="250">
        <f>PRODUCT(P24,S24)</f>
        <v>1</v>
      </c>
      <c r="U24" s="250">
        <v>0.25</v>
      </c>
      <c r="V24" s="260">
        <v>0.25</v>
      </c>
      <c r="W24" s="244">
        <f>SUM(T24,U24,V24)</f>
        <v>1.5</v>
      </c>
      <c r="X24" s="40"/>
      <c r="Y24" s="40"/>
      <c r="Z24" s="40"/>
      <c r="AA24" s="40"/>
      <c r="AB24" s="40"/>
      <c r="AC24" s="40"/>
      <c r="AD24" s="40"/>
      <c r="AE24" s="40"/>
      <c r="AF24" s="40"/>
      <c r="AG24" s="40"/>
      <c r="AH24" s="40"/>
      <c r="AI24" s="40"/>
      <c r="AJ24" s="40"/>
      <c r="AK24" s="40"/>
      <c r="AL24" s="40"/>
      <c r="AM24" s="40"/>
      <c r="AN24" s="40"/>
      <c r="AO24" s="40"/>
      <c r="AP24" s="40"/>
      <c r="AQ24" s="36"/>
    </row>
    <row r="25" spans="1:43" s="35" customFormat="1" ht="15" customHeight="1" x14ac:dyDescent="0.25">
      <c r="A25" s="147"/>
      <c r="B25" s="280"/>
      <c r="C25" s="142"/>
      <c r="D25" s="142"/>
      <c r="E25" s="148"/>
      <c r="F25" s="142"/>
      <c r="G25" s="376"/>
      <c r="H25" s="142"/>
      <c r="I25" s="376"/>
      <c r="J25" s="376"/>
      <c r="K25" s="236"/>
      <c r="L25" s="236"/>
      <c r="M25" s="376"/>
      <c r="N25" s="236"/>
      <c r="O25" s="236"/>
      <c r="P25" s="267"/>
      <c r="Q25" s="297" t="s">
        <v>72</v>
      </c>
      <c r="R25" s="294"/>
      <c r="S25" s="251"/>
      <c r="T25" s="251"/>
      <c r="U25" s="251"/>
      <c r="V25" s="251"/>
      <c r="W25" s="245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40"/>
      <c r="AQ25" s="36"/>
    </row>
    <row r="26" spans="1:43" s="35" customFormat="1" ht="33.75" customHeight="1" thickBot="1" x14ac:dyDescent="0.3">
      <c r="A26" s="147"/>
      <c r="B26" s="279"/>
      <c r="C26" s="112"/>
      <c r="D26" s="112"/>
      <c r="E26" s="149"/>
      <c r="F26" s="211" t="s">
        <v>67</v>
      </c>
      <c r="G26" s="377"/>
      <c r="H26" s="112"/>
      <c r="I26" s="377"/>
      <c r="J26" s="377"/>
      <c r="K26" s="237"/>
      <c r="L26" s="237"/>
      <c r="M26" s="377"/>
      <c r="N26" s="237"/>
      <c r="O26" s="237"/>
      <c r="P26" s="268"/>
      <c r="Q26" s="178" t="s">
        <v>70</v>
      </c>
      <c r="R26" s="295"/>
      <c r="S26" s="252"/>
      <c r="T26" s="252"/>
      <c r="U26" s="252"/>
      <c r="V26" s="252"/>
      <c r="W26" s="246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0"/>
      <c r="AM26" s="40"/>
      <c r="AN26" s="40"/>
      <c r="AO26" s="40"/>
      <c r="AP26" s="40"/>
      <c r="AQ26" s="36"/>
    </row>
    <row r="27" spans="1:43" s="37" customFormat="1" ht="12.75" customHeight="1" thickBot="1" x14ac:dyDescent="0.3">
      <c r="A27" s="49"/>
      <c r="B27" s="49"/>
      <c r="C27" s="49"/>
      <c r="D27" s="49"/>
      <c r="E27" s="49"/>
      <c r="F27" s="125"/>
      <c r="G27" s="49"/>
      <c r="H27" s="49"/>
      <c r="I27" s="49"/>
      <c r="J27" s="126"/>
      <c r="K27" s="126"/>
      <c r="L27" s="126"/>
      <c r="M27" s="126"/>
      <c r="N27" s="126"/>
      <c r="O27" s="126"/>
      <c r="P27" s="127"/>
      <c r="Q27" s="49"/>
      <c r="R27" s="49"/>
      <c r="S27" s="281"/>
      <c r="T27" s="282"/>
      <c r="U27" s="282"/>
      <c r="V27" s="283"/>
      <c r="W27" s="284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</row>
    <row r="28" spans="1:43" s="32" customFormat="1" ht="21" customHeight="1" thickBot="1" x14ac:dyDescent="0.3">
      <c r="A28" s="285"/>
      <c r="B28" s="392" t="s">
        <v>53</v>
      </c>
      <c r="C28" s="392"/>
      <c r="D28" s="392"/>
      <c r="E28" s="392"/>
      <c r="F28" s="392"/>
      <c r="G28" s="392"/>
      <c r="H28" s="392"/>
      <c r="I28" s="392"/>
      <c r="J28" s="392"/>
      <c r="K28" s="392"/>
      <c r="L28" s="392"/>
      <c r="M28" s="392"/>
      <c r="N28" s="392"/>
      <c r="O28" s="392"/>
      <c r="P28" s="392"/>
      <c r="Q28" s="116"/>
      <c r="R28" s="117"/>
      <c r="S28" s="118"/>
      <c r="T28" s="233"/>
      <c r="U28" s="233"/>
      <c r="V28" s="128"/>
      <c r="W28" s="234"/>
      <c r="X28" s="45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1"/>
    </row>
    <row r="29" spans="1:43" s="54" customFormat="1" ht="16.5" customHeight="1" x14ac:dyDescent="0.25">
      <c r="A29" s="286"/>
      <c r="B29" s="130" t="s">
        <v>95</v>
      </c>
      <c r="C29" s="265" t="s">
        <v>96</v>
      </c>
      <c r="D29" s="113" t="s">
        <v>41</v>
      </c>
      <c r="E29" s="265" t="s">
        <v>94</v>
      </c>
      <c r="F29" s="253" t="s">
        <v>99</v>
      </c>
      <c r="G29" s="115"/>
      <c r="H29" s="361" t="s">
        <v>97</v>
      </c>
      <c r="I29" s="361"/>
      <c r="J29" s="364"/>
      <c r="K29" s="224"/>
      <c r="L29" s="224"/>
      <c r="M29" s="364"/>
      <c r="N29" s="224"/>
      <c r="O29" s="224"/>
      <c r="P29" s="227">
        <v>1</v>
      </c>
      <c r="Q29" s="210">
        <v>3670</v>
      </c>
      <c r="R29" s="210">
        <f>PRODUCT(P29,Q29)</f>
        <v>3670</v>
      </c>
      <c r="S29" s="213">
        <v>1</v>
      </c>
      <c r="T29" s="213">
        <f>PRODUCT(P29,S29)</f>
        <v>1</v>
      </c>
      <c r="U29" s="213">
        <v>0.25</v>
      </c>
      <c r="V29" s="213">
        <v>0.25</v>
      </c>
      <c r="W29" s="287">
        <f>SUM(T29,U29,V29)</f>
        <v>1.5</v>
      </c>
      <c r="X29" s="38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46"/>
    </row>
    <row r="30" spans="1:43" s="54" customFormat="1" ht="15" customHeight="1" x14ac:dyDescent="0.25">
      <c r="A30" s="286"/>
      <c r="B30" s="130"/>
      <c r="C30" s="265"/>
      <c r="D30" s="265"/>
      <c r="E30" s="130"/>
      <c r="F30" s="130" t="s">
        <v>100</v>
      </c>
      <c r="G30" s="111"/>
      <c r="H30" s="393"/>
      <c r="I30" s="362"/>
      <c r="J30" s="365"/>
      <c r="K30" s="225"/>
      <c r="L30" s="225"/>
      <c r="M30" s="365"/>
      <c r="N30" s="225"/>
      <c r="O30" s="225"/>
      <c r="P30" s="228"/>
      <c r="Q30" s="294"/>
      <c r="R30" s="294"/>
      <c r="S30" s="251"/>
      <c r="T30" s="251"/>
      <c r="U30" s="251"/>
      <c r="V30" s="251"/>
      <c r="W30" s="245"/>
      <c r="X30" s="38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46"/>
    </row>
    <row r="31" spans="1:43" s="75" customFormat="1" ht="15" customHeight="1" x14ac:dyDescent="0.25">
      <c r="A31" s="286"/>
      <c r="B31" s="130"/>
      <c r="C31" s="265"/>
      <c r="D31" s="265"/>
      <c r="E31" s="130"/>
      <c r="F31" s="130" t="s">
        <v>101</v>
      </c>
      <c r="G31" s="111"/>
      <c r="H31" s="395" t="s">
        <v>173</v>
      </c>
      <c r="I31" s="362"/>
      <c r="J31" s="365"/>
      <c r="K31" s="225"/>
      <c r="L31" s="225"/>
      <c r="M31" s="365"/>
      <c r="N31" s="225"/>
      <c r="O31" s="225"/>
      <c r="P31" s="228"/>
      <c r="Q31" s="294"/>
      <c r="R31" s="294"/>
      <c r="S31" s="251"/>
      <c r="T31" s="251"/>
      <c r="U31" s="251"/>
      <c r="V31" s="251"/>
      <c r="W31" s="245"/>
      <c r="X31" s="73"/>
      <c r="Y31" s="72"/>
      <c r="Z31" s="72"/>
      <c r="AA31" s="72"/>
      <c r="AB31" s="72"/>
      <c r="AC31" s="72"/>
      <c r="AD31" s="72"/>
      <c r="AE31" s="72"/>
      <c r="AF31" s="72"/>
      <c r="AG31" s="72"/>
      <c r="AH31" s="72"/>
      <c r="AI31" s="72"/>
      <c r="AJ31" s="72"/>
      <c r="AK31" s="72"/>
      <c r="AL31" s="72"/>
      <c r="AM31" s="72"/>
      <c r="AN31" s="72"/>
      <c r="AO31" s="72"/>
      <c r="AP31" s="72"/>
      <c r="AQ31" s="74"/>
    </row>
    <row r="32" spans="1:43" s="54" customFormat="1" ht="15" customHeight="1" x14ac:dyDescent="0.25">
      <c r="A32" s="286"/>
      <c r="B32" s="130"/>
      <c r="C32" s="265"/>
      <c r="D32" s="265"/>
      <c r="E32" s="130"/>
      <c r="F32" s="130"/>
      <c r="G32" s="111"/>
      <c r="H32" s="393"/>
      <c r="I32" s="362"/>
      <c r="J32" s="365"/>
      <c r="K32" s="225"/>
      <c r="L32" s="225"/>
      <c r="M32" s="365"/>
      <c r="N32" s="225"/>
      <c r="O32" s="225"/>
      <c r="P32" s="228"/>
      <c r="Q32" s="294" t="s">
        <v>195</v>
      </c>
      <c r="R32" s="294"/>
      <c r="S32" s="251"/>
      <c r="T32" s="251"/>
      <c r="U32" s="251"/>
      <c r="V32" s="251"/>
      <c r="W32" s="245"/>
      <c r="X32" s="38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46"/>
    </row>
    <row r="33" spans="1:43" s="54" customFormat="1" ht="36.75" customHeight="1" thickBot="1" x14ac:dyDescent="0.3">
      <c r="A33" s="286"/>
      <c r="B33" s="151"/>
      <c r="C33" s="124"/>
      <c r="D33" s="124"/>
      <c r="E33" s="151"/>
      <c r="F33" s="166" t="s">
        <v>98</v>
      </c>
      <c r="G33" s="112"/>
      <c r="H33" s="120"/>
      <c r="I33" s="363"/>
      <c r="J33" s="366"/>
      <c r="K33" s="226"/>
      <c r="L33" s="226"/>
      <c r="M33" s="366"/>
      <c r="N33" s="226"/>
      <c r="O33" s="226"/>
      <c r="P33" s="229"/>
      <c r="Q33" s="295" t="s">
        <v>70</v>
      </c>
      <c r="R33" s="295"/>
      <c r="S33" s="252"/>
      <c r="T33" s="252"/>
      <c r="U33" s="252"/>
      <c r="V33" s="252"/>
      <c r="W33" s="246"/>
      <c r="X33" s="38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46"/>
    </row>
    <row r="34" spans="1:43" s="75" customFormat="1" ht="17.25" customHeight="1" x14ac:dyDescent="0.25">
      <c r="A34" s="286"/>
      <c r="B34" s="265" t="s">
        <v>102</v>
      </c>
      <c r="C34" s="265" t="s">
        <v>38</v>
      </c>
      <c r="D34" s="113" t="s">
        <v>64</v>
      </c>
      <c r="E34" s="265" t="s">
        <v>51</v>
      </c>
      <c r="F34" s="253" t="s">
        <v>185</v>
      </c>
      <c r="G34" s="115" t="s">
        <v>188</v>
      </c>
      <c r="H34" s="265" t="s">
        <v>186</v>
      </c>
      <c r="I34" s="364"/>
      <c r="J34" s="364" t="s">
        <v>61</v>
      </c>
      <c r="K34" s="224"/>
      <c r="L34" s="224"/>
      <c r="M34" s="364"/>
      <c r="N34" s="224"/>
      <c r="O34" s="224"/>
      <c r="P34" s="227">
        <v>1</v>
      </c>
      <c r="Q34" s="168">
        <v>3130</v>
      </c>
      <c r="R34" s="210">
        <f>PRODUCT(P34,Q34)</f>
        <v>3130</v>
      </c>
      <c r="S34" s="213">
        <v>1</v>
      </c>
      <c r="T34" s="213">
        <f>PRODUCT(P34,S34)</f>
        <v>1</v>
      </c>
      <c r="U34" s="213">
        <v>0.25</v>
      </c>
      <c r="V34" s="213">
        <v>0.25</v>
      </c>
      <c r="W34" s="287">
        <f>SUM(T34,U34,V34)</f>
        <v>1.5</v>
      </c>
      <c r="X34" s="73"/>
      <c r="Y34" s="72"/>
      <c r="Z34" s="72"/>
      <c r="AA34" s="72"/>
      <c r="AB34" s="72"/>
      <c r="AC34" s="72"/>
      <c r="AD34" s="72"/>
      <c r="AE34" s="72"/>
      <c r="AF34" s="72"/>
      <c r="AG34" s="72"/>
      <c r="AH34" s="72"/>
      <c r="AI34" s="72"/>
      <c r="AJ34" s="72"/>
      <c r="AK34" s="72"/>
      <c r="AL34" s="72"/>
      <c r="AM34" s="72"/>
      <c r="AN34" s="72"/>
      <c r="AO34" s="72"/>
      <c r="AP34" s="72"/>
      <c r="AQ34" s="74"/>
    </row>
    <row r="35" spans="1:43" s="75" customFormat="1" ht="15" customHeight="1" x14ac:dyDescent="0.25">
      <c r="A35" s="286"/>
      <c r="B35" s="265"/>
      <c r="C35" s="265"/>
      <c r="D35" s="265"/>
      <c r="E35" s="265"/>
      <c r="F35" s="110" t="s">
        <v>189</v>
      </c>
      <c r="G35" s="111"/>
      <c r="H35" s="265" t="s">
        <v>187</v>
      </c>
      <c r="I35" s="365"/>
      <c r="J35" s="365"/>
      <c r="K35" s="225"/>
      <c r="L35" s="225"/>
      <c r="M35" s="365"/>
      <c r="N35" s="225"/>
      <c r="O35" s="225"/>
      <c r="P35" s="228"/>
      <c r="Q35" s="294"/>
      <c r="R35" s="294"/>
      <c r="S35" s="251"/>
      <c r="T35" s="251"/>
      <c r="U35" s="251"/>
      <c r="V35" s="251"/>
      <c r="W35" s="245"/>
      <c r="X35" s="73"/>
      <c r="Y35" s="72"/>
      <c r="Z35" s="72"/>
      <c r="AA35" s="72"/>
      <c r="AB35" s="72"/>
      <c r="AC35" s="72"/>
      <c r="AD35" s="72"/>
      <c r="AE35" s="72"/>
      <c r="AF35" s="72"/>
      <c r="AG35" s="72"/>
      <c r="AH35" s="72"/>
      <c r="AI35" s="72"/>
      <c r="AJ35" s="72"/>
      <c r="AK35" s="72"/>
      <c r="AL35" s="72"/>
      <c r="AM35" s="72"/>
      <c r="AN35" s="72"/>
      <c r="AO35" s="72"/>
      <c r="AP35" s="72"/>
      <c r="AQ35" s="74"/>
    </row>
    <row r="36" spans="1:43" s="207" customFormat="1" ht="15" customHeight="1" x14ac:dyDescent="0.25">
      <c r="A36" s="286"/>
      <c r="B36" s="265"/>
      <c r="C36" s="265"/>
      <c r="D36" s="265"/>
      <c r="E36" s="265"/>
      <c r="F36" s="265" t="s">
        <v>193</v>
      </c>
      <c r="G36" s="111" t="s">
        <v>192</v>
      </c>
      <c r="H36" s="265"/>
      <c r="I36" s="365"/>
      <c r="J36" s="365"/>
      <c r="K36" s="225"/>
      <c r="L36" s="225"/>
      <c r="M36" s="365"/>
      <c r="N36" s="225"/>
      <c r="O36" s="225"/>
      <c r="P36" s="228"/>
      <c r="Q36" s="294"/>
      <c r="R36" s="294"/>
      <c r="S36" s="251"/>
      <c r="T36" s="251"/>
      <c r="U36" s="251"/>
      <c r="V36" s="251"/>
      <c r="W36" s="245"/>
      <c r="X36" s="205"/>
      <c r="Y36" s="204"/>
      <c r="Z36" s="204"/>
      <c r="AA36" s="204"/>
      <c r="AB36" s="204"/>
      <c r="AC36" s="204"/>
      <c r="AD36" s="204"/>
      <c r="AE36" s="204"/>
      <c r="AF36" s="204"/>
      <c r="AG36" s="204"/>
      <c r="AH36" s="204"/>
      <c r="AI36" s="204"/>
      <c r="AJ36" s="204"/>
      <c r="AK36" s="204"/>
      <c r="AL36" s="204"/>
      <c r="AM36" s="204"/>
      <c r="AN36" s="204"/>
      <c r="AO36" s="204"/>
      <c r="AP36" s="204"/>
      <c r="AQ36" s="206"/>
    </row>
    <row r="37" spans="1:43" s="207" customFormat="1" ht="15" customHeight="1" x14ac:dyDescent="0.25">
      <c r="A37" s="286"/>
      <c r="B37" s="265"/>
      <c r="C37" s="265"/>
      <c r="D37" s="265"/>
      <c r="E37" s="265"/>
      <c r="F37" s="265" t="s">
        <v>191</v>
      </c>
      <c r="G37" s="111" t="s">
        <v>190</v>
      </c>
      <c r="H37" s="265"/>
      <c r="I37" s="365"/>
      <c r="J37" s="365"/>
      <c r="K37" s="225"/>
      <c r="L37" s="225"/>
      <c r="M37" s="365"/>
      <c r="N37" s="225"/>
      <c r="O37" s="225"/>
      <c r="P37" s="228"/>
      <c r="Q37" s="294"/>
      <c r="R37" s="294"/>
      <c r="S37" s="251"/>
      <c r="T37" s="251"/>
      <c r="U37" s="251"/>
      <c r="V37" s="251"/>
      <c r="W37" s="245"/>
      <c r="X37" s="205"/>
      <c r="Y37" s="204"/>
      <c r="Z37" s="204"/>
      <c r="AA37" s="204"/>
      <c r="AB37" s="204"/>
      <c r="AC37" s="204"/>
      <c r="AD37" s="204"/>
      <c r="AE37" s="204"/>
      <c r="AF37" s="204"/>
      <c r="AG37" s="204"/>
      <c r="AH37" s="204"/>
      <c r="AI37" s="204"/>
      <c r="AJ37" s="204"/>
      <c r="AK37" s="204"/>
      <c r="AL37" s="204"/>
      <c r="AM37" s="204"/>
      <c r="AN37" s="204"/>
      <c r="AO37" s="204"/>
      <c r="AP37" s="204"/>
      <c r="AQ37" s="206"/>
    </row>
    <row r="38" spans="1:43" s="75" customFormat="1" ht="15" customHeight="1" x14ac:dyDescent="0.25">
      <c r="A38" s="286"/>
      <c r="B38" s="265"/>
      <c r="C38" s="265"/>
      <c r="D38" s="265"/>
      <c r="E38" s="265"/>
      <c r="F38" s="265"/>
      <c r="G38" s="111"/>
      <c r="H38" s="265"/>
      <c r="I38" s="365"/>
      <c r="J38" s="365"/>
      <c r="K38" s="225"/>
      <c r="L38" s="225"/>
      <c r="M38" s="365"/>
      <c r="N38" s="225"/>
      <c r="O38" s="225"/>
      <c r="P38" s="228"/>
      <c r="Q38" s="294" t="s">
        <v>184</v>
      </c>
      <c r="R38" s="294"/>
      <c r="S38" s="251"/>
      <c r="T38" s="251"/>
      <c r="U38" s="251"/>
      <c r="V38" s="251"/>
      <c r="W38" s="245"/>
      <c r="X38" s="73"/>
      <c r="Y38" s="72"/>
      <c r="Z38" s="72"/>
      <c r="AA38" s="72"/>
      <c r="AB38" s="72"/>
      <c r="AC38" s="72"/>
      <c r="AD38" s="72"/>
      <c r="AE38" s="72"/>
      <c r="AF38" s="72"/>
      <c r="AG38" s="72"/>
      <c r="AH38" s="72"/>
      <c r="AI38" s="72"/>
      <c r="AJ38" s="72"/>
      <c r="AK38" s="72"/>
      <c r="AL38" s="72"/>
      <c r="AM38" s="72"/>
      <c r="AN38" s="72"/>
      <c r="AO38" s="72"/>
      <c r="AP38" s="72"/>
      <c r="AQ38" s="74"/>
    </row>
    <row r="39" spans="1:43" s="54" customFormat="1" ht="44.25" customHeight="1" thickBot="1" x14ac:dyDescent="0.3">
      <c r="A39" s="286"/>
      <c r="B39" s="124"/>
      <c r="C39" s="124"/>
      <c r="D39" s="124"/>
      <c r="E39" s="124"/>
      <c r="F39" s="143" t="s">
        <v>194</v>
      </c>
      <c r="G39" s="112"/>
      <c r="H39" s="124"/>
      <c r="I39" s="366"/>
      <c r="J39" s="366"/>
      <c r="K39" s="226"/>
      <c r="L39" s="226"/>
      <c r="M39" s="366"/>
      <c r="N39" s="226"/>
      <c r="O39" s="226"/>
      <c r="P39" s="229"/>
      <c r="Q39" s="295" t="s">
        <v>70</v>
      </c>
      <c r="R39" s="295"/>
      <c r="S39" s="252"/>
      <c r="T39" s="252"/>
      <c r="U39" s="252"/>
      <c r="V39" s="252"/>
      <c r="W39" s="246"/>
      <c r="X39" s="38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46"/>
    </row>
    <row r="40" spans="1:43" s="33" customFormat="1" ht="17.25" customHeight="1" x14ac:dyDescent="0.25">
      <c r="A40" s="288" t="s">
        <v>38</v>
      </c>
      <c r="B40" s="134" t="s">
        <v>102</v>
      </c>
      <c r="C40" s="134" t="s">
        <v>38</v>
      </c>
      <c r="D40" s="135" t="s">
        <v>40</v>
      </c>
      <c r="E40" s="136" t="s">
        <v>77</v>
      </c>
      <c r="F40" s="264" t="s">
        <v>176</v>
      </c>
      <c r="G40" s="109" t="s">
        <v>177</v>
      </c>
      <c r="H40" s="265" t="s">
        <v>174</v>
      </c>
      <c r="I40" s="369"/>
      <c r="J40" s="364"/>
      <c r="K40" s="224"/>
      <c r="L40" s="224"/>
      <c r="M40" s="364" t="s">
        <v>74</v>
      </c>
      <c r="N40" s="224"/>
      <c r="O40" s="224"/>
      <c r="P40" s="227">
        <v>1</v>
      </c>
      <c r="Q40" s="168">
        <v>1510</v>
      </c>
      <c r="R40" s="210">
        <f>PRODUCT(P40,Q40)</f>
        <v>1510</v>
      </c>
      <c r="S40" s="213">
        <v>1</v>
      </c>
      <c r="T40" s="213">
        <f>PRODUCT(P40,S40)</f>
        <v>1</v>
      </c>
      <c r="U40" s="213">
        <v>0.25</v>
      </c>
      <c r="V40" s="213">
        <v>0.25</v>
      </c>
      <c r="W40" s="287">
        <f>SUM(T40,U40,V40)</f>
        <v>1.5</v>
      </c>
      <c r="X40" s="38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4"/>
    </row>
    <row r="41" spans="1:43" s="35" customFormat="1" ht="15" customHeight="1" x14ac:dyDescent="0.25">
      <c r="A41" s="289"/>
      <c r="B41" s="265"/>
      <c r="C41" s="265"/>
      <c r="D41" s="265"/>
      <c r="E41" s="265"/>
      <c r="F41" s="265" t="s">
        <v>178</v>
      </c>
      <c r="G41" s="265"/>
      <c r="H41" s="265" t="s">
        <v>175</v>
      </c>
      <c r="I41" s="370"/>
      <c r="J41" s="365"/>
      <c r="K41" s="225"/>
      <c r="L41" s="225"/>
      <c r="M41" s="365"/>
      <c r="N41" s="225"/>
      <c r="O41" s="225"/>
      <c r="P41" s="228"/>
      <c r="Q41" s="297"/>
      <c r="R41" s="294"/>
      <c r="S41" s="251"/>
      <c r="T41" s="251"/>
      <c r="U41" s="251"/>
      <c r="V41" s="251"/>
      <c r="W41" s="245"/>
      <c r="X41" s="38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6"/>
    </row>
    <row r="42" spans="1:43" s="35" customFormat="1" ht="15" customHeight="1" x14ac:dyDescent="0.25">
      <c r="A42" s="289"/>
      <c r="B42" s="265"/>
      <c r="C42" s="265"/>
      <c r="D42" s="265"/>
      <c r="E42" s="265"/>
      <c r="F42" s="367" t="s">
        <v>179</v>
      </c>
      <c r="G42" s="265"/>
      <c r="H42" s="265"/>
      <c r="I42" s="370"/>
      <c r="J42" s="365"/>
      <c r="K42" s="225"/>
      <c r="L42" s="225"/>
      <c r="M42" s="365"/>
      <c r="N42" s="225"/>
      <c r="O42" s="225"/>
      <c r="P42" s="228"/>
      <c r="Q42" s="297" t="s">
        <v>73</v>
      </c>
      <c r="R42" s="294"/>
      <c r="S42" s="251"/>
      <c r="T42" s="251"/>
      <c r="U42" s="251"/>
      <c r="V42" s="251"/>
      <c r="W42" s="245"/>
      <c r="X42" s="38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6"/>
    </row>
    <row r="43" spans="1:43" s="70" customFormat="1" ht="15" customHeight="1" thickBot="1" x14ac:dyDescent="0.3">
      <c r="A43" s="290"/>
      <c r="B43" s="265"/>
      <c r="C43" s="265"/>
      <c r="D43" s="265"/>
      <c r="E43" s="265"/>
      <c r="F43" s="368"/>
      <c r="G43" s="265"/>
      <c r="H43" s="265"/>
      <c r="I43" s="371"/>
      <c r="J43" s="366"/>
      <c r="K43" s="226"/>
      <c r="L43" s="226"/>
      <c r="M43" s="366"/>
      <c r="N43" s="225"/>
      <c r="O43" s="225"/>
      <c r="P43" s="228"/>
      <c r="Q43" s="178" t="s">
        <v>70</v>
      </c>
      <c r="R43" s="295"/>
      <c r="S43" s="252"/>
      <c r="T43" s="252"/>
      <c r="U43" s="252"/>
      <c r="V43" s="252"/>
      <c r="W43" s="246"/>
      <c r="X43" s="38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69"/>
    </row>
    <row r="44" spans="1:43" s="33" customFormat="1" ht="17.25" customHeight="1" x14ac:dyDescent="0.25">
      <c r="A44" s="291" t="s">
        <v>38</v>
      </c>
      <c r="B44" s="134" t="s">
        <v>102</v>
      </c>
      <c r="C44" s="134" t="s">
        <v>38</v>
      </c>
      <c r="D44" s="135" t="s">
        <v>46</v>
      </c>
      <c r="E44" s="136" t="s">
        <v>77</v>
      </c>
      <c r="F44" s="137" t="s">
        <v>160</v>
      </c>
      <c r="G44" s="134" t="s">
        <v>161</v>
      </c>
      <c r="H44" s="137" t="s">
        <v>78</v>
      </c>
      <c r="I44" s="369"/>
      <c r="J44" s="364"/>
      <c r="K44" s="224"/>
      <c r="L44" s="224"/>
      <c r="M44" s="364" t="s">
        <v>74</v>
      </c>
      <c r="N44" s="224"/>
      <c r="O44" s="224"/>
      <c r="P44" s="227">
        <v>1</v>
      </c>
      <c r="Q44" s="210">
        <v>1410</v>
      </c>
      <c r="R44" s="210">
        <f>PRODUCT(P44,Q44)</f>
        <v>1410</v>
      </c>
      <c r="S44" s="213">
        <v>1</v>
      </c>
      <c r="T44" s="213">
        <f>PRODUCT(P44,S44)</f>
        <v>1</v>
      </c>
      <c r="U44" s="213">
        <v>0.25</v>
      </c>
      <c r="V44" s="213">
        <v>0.25</v>
      </c>
      <c r="W44" s="287">
        <f>SUM(T44,U44,V44)</f>
        <v>1.5</v>
      </c>
      <c r="X44" s="38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4"/>
    </row>
    <row r="45" spans="1:43" s="37" customFormat="1" ht="15" customHeight="1" x14ac:dyDescent="0.25">
      <c r="A45" s="292"/>
      <c r="B45" s="122"/>
      <c r="C45" s="122"/>
      <c r="D45" s="122"/>
      <c r="E45" s="122"/>
      <c r="F45" s="122" t="s">
        <v>162</v>
      </c>
      <c r="G45" s="122"/>
      <c r="H45" s="122" t="s">
        <v>164</v>
      </c>
      <c r="I45" s="370"/>
      <c r="J45" s="365"/>
      <c r="K45" s="225"/>
      <c r="L45" s="225"/>
      <c r="M45" s="365"/>
      <c r="N45" s="225"/>
      <c r="O45" s="225"/>
      <c r="P45" s="228"/>
      <c r="Q45" s="294"/>
      <c r="R45" s="294"/>
      <c r="S45" s="251"/>
      <c r="T45" s="251"/>
      <c r="U45" s="251"/>
      <c r="V45" s="251"/>
      <c r="W45" s="245"/>
      <c r="X45" s="38"/>
    </row>
    <row r="46" spans="1:43" s="37" customFormat="1" ht="15" customHeight="1" x14ac:dyDescent="0.25">
      <c r="A46" s="292"/>
      <c r="B46" s="122"/>
      <c r="C46" s="122"/>
      <c r="D46" s="122"/>
      <c r="E46" s="122"/>
      <c r="F46" s="367" t="s">
        <v>163</v>
      </c>
      <c r="G46" s="122"/>
      <c r="H46" s="122"/>
      <c r="I46" s="370"/>
      <c r="J46" s="365"/>
      <c r="K46" s="225"/>
      <c r="L46" s="225"/>
      <c r="M46" s="365"/>
      <c r="N46" s="225"/>
      <c r="O46" s="225"/>
      <c r="P46" s="228"/>
      <c r="Q46" s="294" t="s">
        <v>196</v>
      </c>
      <c r="R46" s="294"/>
      <c r="S46" s="251"/>
      <c r="T46" s="251"/>
      <c r="U46" s="251"/>
      <c r="V46" s="251"/>
      <c r="W46" s="245"/>
      <c r="X46" s="38"/>
    </row>
    <row r="47" spans="1:43" s="72" customFormat="1" ht="27.75" customHeight="1" thickBot="1" x14ac:dyDescent="0.3">
      <c r="A47" s="293"/>
      <c r="B47" s="124"/>
      <c r="C47" s="124"/>
      <c r="D47" s="124"/>
      <c r="E47" s="124"/>
      <c r="F47" s="394"/>
      <c r="G47" s="124"/>
      <c r="H47" s="124"/>
      <c r="I47" s="371"/>
      <c r="J47" s="366"/>
      <c r="K47" s="226"/>
      <c r="L47" s="226"/>
      <c r="M47" s="366"/>
      <c r="N47" s="226"/>
      <c r="O47" s="226"/>
      <c r="P47" s="229"/>
      <c r="Q47" s="295" t="s">
        <v>70</v>
      </c>
      <c r="R47" s="295"/>
      <c r="S47" s="252"/>
      <c r="T47" s="252"/>
      <c r="U47" s="252"/>
      <c r="V47" s="252"/>
      <c r="W47" s="246"/>
      <c r="X47" s="73"/>
    </row>
    <row r="48" spans="1:43" s="72" customFormat="1" ht="15.75" customHeight="1" x14ac:dyDescent="0.25">
      <c r="A48" s="292"/>
      <c r="B48" s="137" t="s">
        <v>180</v>
      </c>
      <c r="C48" s="137" t="s">
        <v>37</v>
      </c>
      <c r="D48" s="139" t="s">
        <v>165</v>
      </c>
      <c r="E48" s="140" t="s">
        <v>68</v>
      </c>
      <c r="F48" s="253" t="s">
        <v>166</v>
      </c>
      <c r="G48" s="265" t="s">
        <v>168</v>
      </c>
      <c r="H48" s="265" t="s">
        <v>172</v>
      </c>
      <c r="I48" s="364"/>
      <c r="J48" s="369"/>
      <c r="K48" s="230"/>
      <c r="L48" s="230"/>
      <c r="M48" s="369" t="s">
        <v>74</v>
      </c>
      <c r="N48" s="230"/>
      <c r="O48" s="230"/>
      <c r="P48" s="227">
        <v>1</v>
      </c>
      <c r="Q48" s="210">
        <v>1410</v>
      </c>
      <c r="R48" s="210">
        <f>PRODUCT(P48,Q48)</f>
        <v>1410</v>
      </c>
      <c r="S48" s="213">
        <v>1</v>
      </c>
      <c r="T48" s="213">
        <f>PRODUCT(P48,S48)</f>
        <v>1</v>
      </c>
      <c r="U48" s="213">
        <v>0.25</v>
      </c>
      <c r="V48" s="213">
        <v>0.25</v>
      </c>
      <c r="W48" s="287">
        <f>SUM(T48,U48,V48)</f>
        <v>1.5</v>
      </c>
      <c r="X48" s="73"/>
    </row>
    <row r="49" spans="1:44" s="72" customFormat="1" ht="15.75" customHeight="1" x14ac:dyDescent="0.25">
      <c r="A49" s="292"/>
      <c r="B49" s="130"/>
      <c r="C49" s="265"/>
      <c r="D49" s="265"/>
      <c r="E49" s="265"/>
      <c r="F49" s="253" t="s">
        <v>167</v>
      </c>
      <c r="G49" s="265"/>
      <c r="H49" s="265" t="s">
        <v>171</v>
      </c>
      <c r="I49" s="365"/>
      <c r="J49" s="370"/>
      <c r="K49" s="231"/>
      <c r="L49" s="231"/>
      <c r="M49" s="370"/>
      <c r="N49" s="231"/>
      <c r="O49" s="231"/>
      <c r="P49" s="228"/>
      <c r="Q49" s="294"/>
      <c r="R49" s="294"/>
      <c r="S49" s="251"/>
      <c r="T49" s="251"/>
      <c r="U49" s="251"/>
      <c r="V49" s="251"/>
      <c r="W49" s="245"/>
      <c r="X49" s="73"/>
    </row>
    <row r="50" spans="1:44" s="204" customFormat="1" ht="15.75" customHeight="1" x14ac:dyDescent="0.25">
      <c r="A50" s="292"/>
      <c r="B50" s="130"/>
      <c r="C50" s="265"/>
      <c r="D50" s="265"/>
      <c r="E50" s="265"/>
      <c r="F50" s="253" t="s">
        <v>170</v>
      </c>
      <c r="G50" s="253"/>
      <c r="H50" s="265"/>
      <c r="I50" s="365"/>
      <c r="J50" s="370"/>
      <c r="K50" s="231"/>
      <c r="L50" s="231"/>
      <c r="M50" s="370"/>
      <c r="N50" s="231"/>
      <c r="O50" s="231"/>
      <c r="P50" s="228"/>
      <c r="Q50" s="294" t="s">
        <v>196</v>
      </c>
      <c r="R50" s="294"/>
      <c r="S50" s="251"/>
      <c r="T50" s="251"/>
      <c r="U50" s="251"/>
      <c r="V50" s="251"/>
      <c r="W50" s="245"/>
      <c r="X50" s="205"/>
    </row>
    <row r="51" spans="1:44" s="72" customFormat="1" ht="47.25" customHeight="1" thickBot="1" x14ac:dyDescent="0.3">
      <c r="A51" s="293"/>
      <c r="B51" s="124"/>
      <c r="C51" s="124"/>
      <c r="D51" s="124"/>
      <c r="E51" s="124"/>
      <c r="F51" s="166" t="s">
        <v>169</v>
      </c>
      <c r="G51" s="124"/>
      <c r="H51" s="124"/>
      <c r="I51" s="366"/>
      <c r="J51" s="371"/>
      <c r="K51" s="232"/>
      <c r="L51" s="232"/>
      <c r="M51" s="371"/>
      <c r="N51" s="232"/>
      <c r="O51" s="232"/>
      <c r="P51" s="229"/>
      <c r="Q51" s="295" t="s">
        <v>70</v>
      </c>
      <c r="R51" s="295"/>
      <c r="S51" s="252"/>
      <c r="T51" s="252"/>
      <c r="U51" s="252"/>
      <c r="V51" s="252"/>
      <c r="W51" s="246"/>
      <c r="X51" s="73"/>
    </row>
    <row r="52" spans="1:44" ht="13.5" thickBot="1" x14ac:dyDescent="0.3">
      <c r="A52" s="43"/>
      <c r="B52" s="80"/>
      <c r="C52" s="80"/>
      <c r="D52" s="80"/>
      <c r="E52" s="81"/>
      <c r="F52" s="81"/>
      <c r="G52" s="81"/>
      <c r="H52" s="81"/>
      <c r="I52" s="81"/>
      <c r="J52" s="81"/>
      <c r="K52" s="81"/>
      <c r="L52" s="81"/>
      <c r="M52" s="81"/>
      <c r="N52" s="81"/>
      <c r="O52" s="81"/>
      <c r="P52" s="82"/>
      <c r="Q52" s="83"/>
      <c r="R52" s="83"/>
      <c r="S52" s="84"/>
      <c r="T52" s="49"/>
      <c r="U52" s="49"/>
      <c r="V52" s="87"/>
      <c r="W52" s="88"/>
      <c r="AI52" s="30"/>
      <c r="AJ52" s="30"/>
      <c r="AK52" s="30"/>
      <c r="AL52" s="30"/>
      <c r="AM52" s="30"/>
      <c r="AN52" s="30"/>
      <c r="AO52" s="30"/>
      <c r="AP52" s="30"/>
    </row>
    <row r="53" spans="1:44" s="42" customFormat="1" ht="16.5" customHeight="1" thickBot="1" x14ac:dyDescent="0.3">
      <c r="A53" s="373" t="s">
        <v>214</v>
      </c>
      <c r="B53" s="373"/>
      <c r="C53" s="373"/>
      <c r="D53" s="373"/>
      <c r="E53" s="373"/>
      <c r="F53" s="373"/>
      <c r="G53" s="373"/>
      <c r="H53" s="373"/>
      <c r="I53" s="373"/>
      <c r="J53" s="373"/>
      <c r="K53" s="373"/>
      <c r="L53" s="373"/>
      <c r="M53" s="373"/>
      <c r="N53" s="219"/>
      <c r="O53" s="219"/>
      <c r="P53" s="63"/>
      <c r="Q53" s="63"/>
      <c r="R53" s="64"/>
      <c r="S53" s="138"/>
      <c r="T53" s="106"/>
      <c r="U53" s="106"/>
      <c r="V53" s="128"/>
      <c r="W53" s="129"/>
      <c r="X53" s="45"/>
      <c r="Y53" s="44"/>
      <c r="Z53" s="44"/>
      <c r="AA53" s="44"/>
      <c r="AB53" s="44"/>
      <c r="AC53" s="44"/>
      <c r="AD53" s="44"/>
      <c r="AE53" s="44"/>
      <c r="AF53" s="44"/>
      <c r="AG53" s="44"/>
      <c r="AH53" s="44"/>
      <c r="AI53" s="44"/>
      <c r="AJ53" s="44"/>
      <c r="AK53" s="44"/>
      <c r="AL53" s="44"/>
      <c r="AM53" s="44"/>
      <c r="AN53" s="44"/>
      <c r="AO53" s="44"/>
      <c r="AP53" s="44"/>
      <c r="AQ53" s="41"/>
    </row>
    <row r="54" spans="1:44" s="33" customFormat="1" ht="24.75" customHeight="1" x14ac:dyDescent="0.25">
      <c r="A54" s="86" t="s">
        <v>38</v>
      </c>
      <c r="B54" s="137" t="s">
        <v>180</v>
      </c>
      <c r="C54" s="137" t="s">
        <v>37</v>
      </c>
      <c r="D54" s="139" t="s">
        <v>47</v>
      </c>
      <c r="E54" s="140" t="s">
        <v>77</v>
      </c>
      <c r="F54" s="137" t="s">
        <v>106</v>
      </c>
      <c r="G54" s="137">
        <v>203</v>
      </c>
      <c r="H54" s="185" t="s">
        <v>109</v>
      </c>
      <c r="I54" s="364"/>
      <c r="J54" s="364"/>
      <c r="K54" s="215"/>
      <c r="L54" s="215"/>
      <c r="M54" s="364" t="s">
        <v>74</v>
      </c>
      <c r="N54" s="215"/>
      <c r="O54" s="224"/>
      <c r="P54" s="227">
        <v>2</v>
      </c>
      <c r="Q54" s="224">
        <v>2810</v>
      </c>
      <c r="R54" s="224">
        <f>PRODUCT(Q54,P54)</f>
        <v>5620</v>
      </c>
      <c r="S54" s="247">
        <v>1</v>
      </c>
      <c r="T54" s="250">
        <f>PRODUCT(P54,S54)</f>
        <v>2</v>
      </c>
      <c r="U54" s="238">
        <v>0.25</v>
      </c>
      <c r="V54" s="241">
        <v>0.25</v>
      </c>
      <c r="W54" s="244">
        <f>SUM(T54,U54,V54)</f>
        <v>2.5</v>
      </c>
      <c r="X54" s="38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4"/>
    </row>
    <row r="55" spans="1:44" s="33" customFormat="1" ht="15" customHeight="1" x14ac:dyDescent="0.25">
      <c r="A55" s="85"/>
      <c r="B55" s="114"/>
      <c r="C55" s="114"/>
      <c r="D55" s="114"/>
      <c r="E55" s="114"/>
      <c r="F55" s="114" t="s">
        <v>107</v>
      </c>
      <c r="G55" s="114"/>
      <c r="H55" s="187" t="s">
        <v>111</v>
      </c>
      <c r="I55" s="365"/>
      <c r="J55" s="365"/>
      <c r="K55" s="216"/>
      <c r="L55" s="216"/>
      <c r="M55" s="365"/>
      <c r="N55" s="216"/>
      <c r="O55" s="225"/>
      <c r="P55" s="228"/>
      <c r="Q55" s="225"/>
      <c r="R55" s="225"/>
      <c r="S55" s="248"/>
      <c r="T55" s="251"/>
      <c r="U55" s="239"/>
      <c r="V55" s="242"/>
      <c r="W55" s="245"/>
      <c r="X55" s="38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4"/>
    </row>
    <row r="56" spans="1:44" s="75" customFormat="1" ht="15" customHeight="1" x14ac:dyDescent="0.2">
      <c r="A56" s="85"/>
      <c r="B56" s="114"/>
      <c r="C56" s="114"/>
      <c r="D56" s="114"/>
      <c r="E56" s="114"/>
      <c r="F56" s="167"/>
      <c r="G56" s="114"/>
      <c r="H56" s="187" t="s">
        <v>112</v>
      </c>
      <c r="I56" s="365"/>
      <c r="J56" s="365"/>
      <c r="K56" s="216"/>
      <c r="L56" s="216"/>
      <c r="M56" s="365"/>
      <c r="N56" s="216"/>
      <c r="O56" s="225"/>
      <c r="P56" s="228"/>
      <c r="Q56" s="225"/>
      <c r="R56" s="225"/>
      <c r="S56" s="248"/>
      <c r="T56" s="251"/>
      <c r="U56" s="239"/>
      <c r="V56" s="242"/>
      <c r="W56" s="245"/>
      <c r="X56" s="73"/>
      <c r="Y56" s="72"/>
      <c r="Z56" s="72"/>
      <c r="AA56" s="72"/>
      <c r="AB56" s="72"/>
      <c r="AC56" s="72"/>
      <c r="AD56" s="72"/>
      <c r="AE56" s="72"/>
      <c r="AF56" s="72"/>
      <c r="AG56" s="72"/>
      <c r="AH56" s="72"/>
      <c r="AI56" s="72"/>
      <c r="AJ56" s="72"/>
      <c r="AK56" s="72"/>
      <c r="AL56" s="72"/>
      <c r="AM56" s="72"/>
      <c r="AN56" s="72"/>
      <c r="AO56" s="72"/>
      <c r="AP56" s="72"/>
      <c r="AQ56" s="74"/>
    </row>
    <row r="57" spans="1:44" s="75" customFormat="1" ht="15" customHeight="1" x14ac:dyDescent="0.2">
      <c r="A57" s="85"/>
      <c r="B57" s="114"/>
      <c r="C57" s="114"/>
      <c r="D57" s="114"/>
      <c r="E57" s="114"/>
      <c r="F57" s="186"/>
      <c r="G57" s="114"/>
      <c r="H57" s="187" t="s">
        <v>110</v>
      </c>
      <c r="I57" s="365"/>
      <c r="J57" s="365"/>
      <c r="K57" s="216"/>
      <c r="L57" s="216"/>
      <c r="M57" s="365"/>
      <c r="N57" s="216"/>
      <c r="O57" s="225"/>
      <c r="P57" s="228"/>
      <c r="Q57" s="225"/>
      <c r="R57" s="225"/>
      <c r="S57" s="248"/>
      <c r="T57" s="251"/>
      <c r="U57" s="239"/>
      <c r="V57" s="242"/>
      <c r="W57" s="245"/>
      <c r="X57" s="73"/>
      <c r="Y57" s="72"/>
      <c r="Z57" s="72"/>
      <c r="AA57" s="72"/>
      <c r="AB57" s="72"/>
      <c r="AC57" s="72"/>
      <c r="AD57" s="72"/>
      <c r="AE57" s="72"/>
      <c r="AF57" s="72"/>
      <c r="AG57" s="72"/>
      <c r="AH57" s="72"/>
      <c r="AI57" s="72"/>
      <c r="AJ57" s="72"/>
      <c r="AK57" s="72"/>
      <c r="AL57" s="72"/>
      <c r="AM57" s="72"/>
      <c r="AN57" s="72"/>
      <c r="AO57" s="72"/>
      <c r="AP57" s="72"/>
      <c r="AQ57" s="74"/>
    </row>
    <row r="58" spans="1:44" s="75" customFormat="1" ht="15" customHeight="1" x14ac:dyDescent="0.2">
      <c r="A58" s="85"/>
      <c r="B58" s="114"/>
      <c r="C58" s="114"/>
      <c r="D58" s="114"/>
      <c r="E58" s="114"/>
      <c r="F58" s="186"/>
      <c r="G58" s="114"/>
      <c r="H58" s="187" t="s">
        <v>113</v>
      </c>
      <c r="I58" s="365"/>
      <c r="J58" s="365"/>
      <c r="K58" s="216"/>
      <c r="L58" s="216"/>
      <c r="M58" s="365"/>
      <c r="N58" s="216"/>
      <c r="O58" s="225"/>
      <c r="P58" s="228"/>
      <c r="Q58" s="362" t="s">
        <v>76</v>
      </c>
      <c r="R58" s="225"/>
      <c r="S58" s="248"/>
      <c r="T58" s="251"/>
      <c r="U58" s="239"/>
      <c r="V58" s="242"/>
      <c r="W58" s="245"/>
      <c r="X58" s="73"/>
      <c r="Y58" s="72"/>
      <c r="Z58" s="72"/>
      <c r="AA58" s="72"/>
      <c r="AB58" s="72"/>
      <c r="AC58" s="72"/>
      <c r="AD58" s="72"/>
      <c r="AE58" s="72"/>
      <c r="AF58" s="72"/>
      <c r="AG58" s="72"/>
      <c r="AH58" s="72"/>
      <c r="AI58" s="72"/>
      <c r="AJ58" s="72"/>
      <c r="AK58" s="72"/>
      <c r="AL58" s="72"/>
      <c r="AM58" s="72"/>
      <c r="AN58" s="72"/>
      <c r="AO58" s="72"/>
      <c r="AP58" s="72"/>
      <c r="AQ58" s="74"/>
    </row>
    <row r="59" spans="1:44" s="75" customFormat="1" ht="15" customHeight="1" x14ac:dyDescent="0.25">
      <c r="A59" s="85"/>
      <c r="B59" s="114"/>
      <c r="C59" s="114"/>
      <c r="D59" s="114"/>
      <c r="E59" s="114"/>
      <c r="F59" s="367" t="s">
        <v>114</v>
      </c>
      <c r="G59" s="114"/>
      <c r="H59" s="188"/>
      <c r="I59" s="365"/>
      <c r="J59" s="365"/>
      <c r="K59" s="216"/>
      <c r="L59" s="216"/>
      <c r="M59" s="365"/>
      <c r="N59" s="216"/>
      <c r="O59" s="225"/>
      <c r="P59" s="228"/>
      <c r="Q59" s="362"/>
      <c r="R59" s="225"/>
      <c r="S59" s="248"/>
      <c r="T59" s="251"/>
      <c r="U59" s="239"/>
      <c r="V59" s="242"/>
      <c r="W59" s="245"/>
      <c r="X59" s="73"/>
      <c r="Y59" s="72"/>
      <c r="Z59" s="72"/>
      <c r="AA59" s="72"/>
      <c r="AB59" s="72"/>
      <c r="AC59" s="72"/>
      <c r="AD59" s="72"/>
      <c r="AE59" s="72"/>
      <c r="AF59" s="72"/>
      <c r="AG59" s="72"/>
      <c r="AH59" s="72"/>
      <c r="AI59" s="72"/>
      <c r="AJ59" s="72"/>
      <c r="AK59" s="72"/>
      <c r="AL59" s="72"/>
      <c r="AM59" s="72"/>
      <c r="AN59" s="72"/>
      <c r="AO59" s="72"/>
      <c r="AP59" s="72"/>
      <c r="AQ59" s="74"/>
    </row>
    <row r="60" spans="1:44" s="32" customFormat="1" ht="15" customHeight="1" thickBot="1" x14ac:dyDescent="0.3">
      <c r="A60" s="133"/>
      <c r="B60" s="124"/>
      <c r="C60" s="124"/>
      <c r="D60" s="124"/>
      <c r="E60" s="124"/>
      <c r="F60" s="363"/>
      <c r="G60" s="124"/>
      <c r="H60" s="189" t="s">
        <v>108</v>
      </c>
      <c r="I60" s="398"/>
      <c r="J60" s="366"/>
      <c r="K60" s="217"/>
      <c r="L60" s="217"/>
      <c r="M60" s="366"/>
      <c r="N60" s="217"/>
      <c r="O60" s="226"/>
      <c r="P60" s="229"/>
      <c r="Q60" s="226" t="s">
        <v>70</v>
      </c>
      <c r="R60" s="226"/>
      <c r="S60" s="249"/>
      <c r="T60" s="252"/>
      <c r="U60" s="240"/>
      <c r="V60" s="243"/>
      <c r="W60" s="246"/>
      <c r="X60" s="38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1"/>
    </row>
    <row r="61" spans="1:44" s="33" customFormat="1" ht="32.25" customHeight="1" x14ac:dyDescent="0.25">
      <c r="A61" s="47" t="s">
        <v>38</v>
      </c>
      <c r="B61" s="107" t="s">
        <v>102</v>
      </c>
      <c r="C61" s="107" t="s">
        <v>38</v>
      </c>
      <c r="D61" s="131" t="s">
        <v>48</v>
      </c>
      <c r="E61" s="132" t="s">
        <v>220</v>
      </c>
      <c r="F61" s="107" t="s">
        <v>221</v>
      </c>
      <c r="G61" s="107" t="s">
        <v>222</v>
      </c>
      <c r="H61" s="107"/>
      <c r="I61" s="169"/>
      <c r="J61" s="364"/>
      <c r="K61" s="215"/>
      <c r="L61" s="215"/>
      <c r="M61" s="364"/>
      <c r="N61" s="215"/>
      <c r="O61" s="224"/>
      <c r="P61" s="227">
        <v>6</v>
      </c>
      <c r="Q61" s="164">
        <v>3020</v>
      </c>
      <c r="R61" s="164">
        <f>PRODUCT(Q61,P61)</f>
        <v>18120</v>
      </c>
      <c r="S61" s="154">
        <v>1</v>
      </c>
      <c r="T61" s="157">
        <f>PRODUCT(P61,S61)</f>
        <v>6</v>
      </c>
      <c r="U61" s="157">
        <v>0.25</v>
      </c>
      <c r="V61" s="160">
        <v>0.25</v>
      </c>
      <c r="W61" s="152">
        <f>SUM(T61,U61,V61)</f>
        <v>6.5</v>
      </c>
      <c r="X61" s="38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46"/>
    </row>
    <row r="62" spans="1:44" s="33" customFormat="1" ht="15.75" customHeight="1" x14ac:dyDescent="0.25">
      <c r="A62" s="85"/>
      <c r="B62" s="198"/>
      <c r="C62" s="198"/>
      <c r="D62" s="198"/>
      <c r="E62" s="198"/>
      <c r="F62" s="193" t="s">
        <v>223</v>
      </c>
      <c r="G62" s="198"/>
      <c r="H62" s="198" t="s">
        <v>224</v>
      </c>
      <c r="I62" s="170"/>
      <c r="J62" s="365"/>
      <c r="K62" s="216"/>
      <c r="L62" s="216"/>
      <c r="M62" s="365"/>
      <c r="N62" s="216"/>
      <c r="O62" s="225"/>
      <c r="P62" s="228"/>
      <c r="Q62" s="362" t="s">
        <v>208</v>
      </c>
      <c r="R62" s="164"/>
      <c r="S62" s="155"/>
      <c r="T62" s="158"/>
      <c r="U62" s="158"/>
      <c r="V62" s="161"/>
      <c r="W62" s="153"/>
      <c r="X62" s="38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4"/>
    </row>
    <row r="63" spans="1:44" s="202" customFormat="1" ht="15.75" customHeight="1" x14ac:dyDescent="0.25">
      <c r="A63" s="85"/>
      <c r="B63" s="347"/>
      <c r="C63" s="347"/>
      <c r="D63" s="347"/>
      <c r="E63" s="347"/>
      <c r="F63" s="346" t="s">
        <v>225</v>
      </c>
      <c r="G63" s="347"/>
      <c r="H63" s="347" t="s">
        <v>228</v>
      </c>
      <c r="I63" s="170"/>
      <c r="J63" s="365"/>
      <c r="K63" s="344"/>
      <c r="L63" s="344"/>
      <c r="M63" s="365"/>
      <c r="N63" s="344"/>
      <c r="O63" s="344"/>
      <c r="P63" s="349"/>
      <c r="Q63" s="362"/>
      <c r="R63" s="344"/>
      <c r="S63" s="258"/>
      <c r="T63" s="251"/>
      <c r="U63" s="251"/>
      <c r="V63" s="261"/>
      <c r="W63" s="245"/>
      <c r="X63" s="205"/>
      <c r="Y63" s="204"/>
      <c r="Z63" s="204"/>
      <c r="AA63" s="204"/>
      <c r="AB63" s="204"/>
      <c r="AC63" s="204"/>
      <c r="AD63" s="204"/>
      <c r="AE63" s="204"/>
      <c r="AF63" s="204"/>
      <c r="AG63" s="204"/>
      <c r="AH63" s="204"/>
      <c r="AI63" s="204"/>
      <c r="AJ63" s="204"/>
      <c r="AK63" s="204"/>
      <c r="AL63" s="204"/>
      <c r="AM63" s="204"/>
      <c r="AN63" s="204"/>
      <c r="AO63" s="204"/>
      <c r="AP63" s="204"/>
      <c r="AQ63" s="204"/>
      <c r="AR63" s="203"/>
    </row>
    <row r="64" spans="1:44" s="202" customFormat="1" ht="15.75" customHeight="1" x14ac:dyDescent="0.25">
      <c r="A64" s="85"/>
      <c r="B64" s="347"/>
      <c r="C64" s="347"/>
      <c r="D64" s="347"/>
      <c r="E64" s="347"/>
      <c r="F64" s="346" t="s">
        <v>226</v>
      </c>
      <c r="G64" s="347"/>
      <c r="H64" s="347" t="s">
        <v>227</v>
      </c>
      <c r="I64" s="170"/>
      <c r="J64" s="365"/>
      <c r="K64" s="344"/>
      <c r="L64" s="344"/>
      <c r="M64" s="365"/>
      <c r="N64" s="344"/>
      <c r="O64" s="344"/>
      <c r="P64" s="349"/>
      <c r="Q64" s="362"/>
      <c r="R64" s="344"/>
      <c r="S64" s="258"/>
      <c r="T64" s="251"/>
      <c r="U64" s="251"/>
      <c r="V64" s="261"/>
      <c r="W64" s="245"/>
      <c r="X64" s="205"/>
      <c r="Y64" s="204"/>
      <c r="Z64" s="204"/>
      <c r="AA64" s="204"/>
      <c r="AB64" s="204"/>
      <c r="AC64" s="204"/>
      <c r="AD64" s="204"/>
      <c r="AE64" s="204"/>
      <c r="AF64" s="204"/>
      <c r="AG64" s="204"/>
      <c r="AH64" s="204"/>
      <c r="AI64" s="204"/>
      <c r="AJ64" s="204"/>
      <c r="AK64" s="204"/>
      <c r="AL64" s="204"/>
      <c r="AM64" s="204"/>
      <c r="AN64" s="204"/>
      <c r="AO64" s="204"/>
      <c r="AP64" s="204"/>
      <c r="AQ64" s="204"/>
      <c r="AR64" s="203"/>
    </row>
    <row r="65" spans="1:44" s="33" customFormat="1" ht="15" customHeight="1" x14ac:dyDescent="0.25">
      <c r="A65" s="85"/>
      <c r="B65" s="198"/>
      <c r="C65" s="198"/>
      <c r="D65" s="198"/>
      <c r="E65" s="198"/>
      <c r="F65" s="198"/>
      <c r="G65" s="198"/>
      <c r="H65" s="198"/>
      <c r="I65" s="170"/>
      <c r="J65" s="365"/>
      <c r="K65" s="216"/>
      <c r="L65" s="216"/>
      <c r="M65" s="365"/>
      <c r="N65" s="216"/>
      <c r="O65" s="225"/>
      <c r="P65" s="228"/>
      <c r="Q65" s="362"/>
      <c r="R65" s="164"/>
      <c r="S65" s="155"/>
      <c r="T65" s="158"/>
      <c r="U65" s="158"/>
      <c r="V65" s="161"/>
      <c r="W65" s="153"/>
      <c r="X65" s="38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M65" s="37"/>
      <c r="AN65" s="37"/>
      <c r="AO65" s="37"/>
      <c r="AP65" s="37"/>
      <c r="AQ65" s="37"/>
      <c r="AR65" s="34"/>
    </row>
    <row r="66" spans="1:44" s="33" customFormat="1" ht="46.5" customHeight="1" thickBot="1" x14ac:dyDescent="0.3">
      <c r="A66" s="85"/>
      <c r="B66" s="124"/>
      <c r="C66" s="124"/>
      <c r="D66" s="124"/>
      <c r="E66" s="124"/>
      <c r="F66" s="166" t="s">
        <v>229</v>
      </c>
      <c r="G66" s="124"/>
      <c r="H66" s="124"/>
      <c r="I66" s="170"/>
      <c r="J66" s="366"/>
      <c r="K66" s="217"/>
      <c r="L66" s="217"/>
      <c r="M66" s="366"/>
      <c r="N66" s="217"/>
      <c r="O66" s="226"/>
      <c r="P66" s="229"/>
      <c r="Q66" s="223" t="s">
        <v>70</v>
      </c>
      <c r="R66" s="172"/>
      <c r="S66" s="155"/>
      <c r="T66" s="158"/>
      <c r="U66" s="158"/>
      <c r="V66" s="161"/>
      <c r="W66" s="153"/>
      <c r="X66" s="38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7"/>
      <c r="AL66" s="37"/>
      <c r="AM66" s="37"/>
      <c r="AN66" s="37"/>
      <c r="AO66" s="37"/>
      <c r="AP66" s="37"/>
      <c r="AQ66" s="37"/>
      <c r="AR66" s="34"/>
    </row>
    <row r="67" spans="1:44" s="33" customFormat="1" ht="30.75" customHeight="1" x14ac:dyDescent="0.25">
      <c r="A67" s="47" t="s">
        <v>38</v>
      </c>
      <c r="B67" s="109" t="s">
        <v>102</v>
      </c>
      <c r="C67" s="109" t="s">
        <v>38</v>
      </c>
      <c r="D67" s="131" t="s">
        <v>49</v>
      </c>
      <c r="E67" s="132" t="s">
        <v>77</v>
      </c>
      <c r="F67" s="177" t="s">
        <v>143</v>
      </c>
      <c r="G67" s="107" t="s">
        <v>145</v>
      </c>
      <c r="H67" s="107"/>
      <c r="I67" s="369"/>
      <c r="J67" s="364"/>
      <c r="K67" s="215"/>
      <c r="L67" s="215"/>
      <c r="M67" s="364" t="s">
        <v>74</v>
      </c>
      <c r="N67" s="215"/>
      <c r="O67" s="224"/>
      <c r="P67" s="269">
        <v>2</v>
      </c>
      <c r="Q67" s="164">
        <v>1720</v>
      </c>
      <c r="R67" s="164">
        <f>PRODUCT(Q67,P67)</f>
        <v>3440</v>
      </c>
      <c r="S67" s="154">
        <v>1</v>
      </c>
      <c r="T67" s="157">
        <f>PRODUCT(P67,S67)</f>
        <v>2</v>
      </c>
      <c r="U67" s="157">
        <v>0.25</v>
      </c>
      <c r="V67" s="160">
        <v>0.25</v>
      </c>
      <c r="W67" s="152">
        <f>SUM(T67,U67,V67)</f>
        <v>2.5</v>
      </c>
      <c r="X67" s="38"/>
      <c r="Y67" s="37"/>
      <c r="Z67" s="37"/>
      <c r="AA67" s="37"/>
      <c r="AB67" s="37"/>
      <c r="AC67" s="37"/>
      <c r="AD67" s="37"/>
      <c r="AE67" s="37"/>
      <c r="AF67" s="37"/>
      <c r="AG67" s="37"/>
      <c r="AH67" s="37"/>
      <c r="AI67" s="37"/>
      <c r="AJ67" s="37"/>
      <c r="AK67" s="37"/>
      <c r="AL67" s="37"/>
      <c r="AM67" s="37"/>
      <c r="AN67" s="37"/>
      <c r="AO67" s="37"/>
      <c r="AP67" s="37"/>
      <c r="AQ67" s="37"/>
      <c r="AR67" s="34"/>
    </row>
    <row r="68" spans="1:44" s="33" customFormat="1" ht="15" customHeight="1" x14ac:dyDescent="0.25">
      <c r="A68" s="85"/>
      <c r="B68" s="168"/>
      <c r="C68" s="168"/>
      <c r="D68" s="168"/>
      <c r="E68" s="168"/>
      <c r="F68" s="168" t="s">
        <v>144</v>
      </c>
      <c r="G68" s="168"/>
      <c r="H68" s="168"/>
      <c r="I68" s="370"/>
      <c r="J68" s="365"/>
      <c r="K68" s="216"/>
      <c r="L68" s="216"/>
      <c r="M68" s="365"/>
      <c r="N68" s="216"/>
      <c r="O68" s="225"/>
      <c r="P68" s="270"/>
      <c r="Q68" s="164"/>
      <c r="R68" s="164"/>
      <c r="S68" s="155"/>
      <c r="T68" s="158"/>
      <c r="U68" s="158"/>
      <c r="V68" s="161"/>
      <c r="W68" s="153"/>
      <c r="X68" s="38"/>
      <c r="Y68" s="37"/>
      <c r="Z68" s="37"/>
      <c r="AA68" s="37"/>
      <c r="AB68" s="37"/>
      <c r="AC68" s="37"/>
      <c r="AD68" s="37"/>
      <c r="AE68" s="37"/>
      <c r="AF68" s="37"/>
      <c r="AG68" s="37"/>
      <c r="AH68" s="37"/>
      <c r="AI68" s="37"/>
      <c r="AJ68" s="37"/>
      <c r="AK68" s="37"/>
      <c r="AL68" s="37"/>
      <c r="AM68" s="37"/>
      <c r="AN68" s="37"/>
      <c r="AO68" s="37"/>
      <c r="AP68" s="37"/>
      <c r="AQ68" s="37"/>
      <c r="AR68" s="34"/>
    </row>
    <row r="69" spans="1:44" s="33" customFormat="1" ht="15" customHeight="1" x14ac:dyDescent="0.25">
      <c r="A69" s="85"/>
      <c r="B69" s="131"/>
      <c r="C69" s="131"/>
      <c r="D69" s="131"/>
      <c r="E69" s="131"/>
      <c r="F69" s="177" t="s">
        <v>146</v>
      </c>
      <c r="G69" s="131"/>
      <c r="H69" s="131"/>
      <c r="I69" s="370"/>
      <c r="J69" s="365"/>
      <c r="K69" s="216"/>
      <c r="L69" s="216"/>
      <c r="M69" s="365"/>
      <c r="N69" s="216"/>
      <c r="O69" s="225"/>
      <c r="P69" s="270"/>
      <c r="Q69" s="164"/>
      <c r="R69" s="164"/>
      <c r="S69" s="155"/>
      <c r="T69" s="158"/>
      <c r="U69" s="158"/>
      <c r="V69" s="161"/>
      <c r="W69" s="153"/>
      <c r="X69" s="38"/>
      <c r="Y69" s="37"/>
      <c r="Z69" s="37"/>
      <c r="AA69" s="37"/>
      <c r="AB69" s="37"/>
      <c r="AC69" s="37"/>
      <c r="AD69" s="37"/>
      <c r="AE69" s="37"/>
      <c r="AF69" s="37"/>
      <c r="AG69" s="37"/>
      <c r="AH69" s="37"/>
      <c r="AI69" s="37"/>
      <c r="AJ69" s="37"/>
      <c r="AK69" s="37"/>
      <c r="AL69" s="37"/>
      <c r="AM69" s="37"/>
      <c r="AN69" s="37"/>
      <c r="AO69" s="37"/>
      <c r="AP69" s="37"/>
      <c r="AQ69" s="37"/>
      <c r="AR69" s="34"/>
    </row>
    <row r="70" spans="1:44" s="33" customFormat="1" ht="15" customHeight="1" x14ac:dyDescent="0.25">
      <c r="A70" s="85"/>
      <c r="B70" s="131"/>
      <c r="C70" s="131"/>
      <c r="D70" s="131"/>
      <c r="E70" s="131"/>
      <c r="F70" s="177" t="s">
        <v>147</v>
      </c>
      <c r="G70" s="131"/>
      <c r="H70" s="131"/>
      <c r="I70" s="370"/>
      <c r="J70" s="365"/>
      <c r="K70" s="216"/>
      <c r="L70" s="216"/>
      <c r="M70" s="365"/>
      <c r="N70" s="216"/>
      <c r="O70" s="225"/>
      <c r="P70" s="270"/>
      <c r="Q70" s="362" t="s">
        <v>211</v>
      </c>
      <c r="R70" s="164"/>
      <c r="S70" s="155"/>
      <c r="T70" s="158"/>
      <c r="U70" s="158"/>
      <c r="V70" s="161"/>
      <c r="W70" s="153"/>
      <c r="X70" s="38"/>
      <c r="Y70" s="37"/>
      <c r="Z70" s="37"/>
      <c r="AA70" s="37"/>
      <c r="AB70" s="37"/>
      <c r="AC70" s="37"/>
      <c r="AD70" s="37"/>
      <c r="AE70" s="37"/>
      <c r="AF70" s="37"/>
      <c r="AG70" s="37"/>
      <c r="AH70" s="37"/>
      <c r="AI70" s="37"/>
      <c r="AJ70" s="37"/>
      <c r="AK70" s="37"/>
      <c r="AL70" s="37"/>
      <c r="AM70" s="37"/>
      <c r="AN70" s="37"/>
      <c r="AO70" s="37"/>
      <c r="AP70" s="37"/>
      <c r="AQ70" s="37"/>
      <c r="AR70" s="34"/>
    </row>
    <row r="71" spans="1:44" s="207" customFormat="1" ht="15" customHeight="1" x14ac:dyDescent="0.25">
      <c r="A71" s="85"/>
      <c r="B71" s="208"/>
      <c r="C71" s="208"/>
      <c r="D71" s="208"/>
      <c r="E71" s="208"/>
      <c r="F71" s="190"/>
      <c r="G71" s="208"/>
      <c r="H71" s="208"/>
      <c r="I71" s="370"/>
      <c r="J71" s="365"/>
      <c r="K71" s="216"/>
      <c r="L71" s="216"/>
      <c r="M71" s="365"/>
      <c r="N71" s="216"/>
      <c r="O71" s="225"/>
      <c r="P71" s="270"/>
      <c r="Q71" s="362"/>
      <c r="R71" s="191"/>
      <c r="S71" s="197"/>
      <c r="T71" s="192"/>
      <c r="U71" s="192"/>
      <c r="V71" s="195"/>
      <c r="W71" s="196"/>
      <c r="X71" s="205"/>
      <c r="Y71" s="204"/>
      <c r="Z71" s="204"/>
      <c r="AA71" s="204"/>
      <c r="AB71" s="204"/>
      <c r="AC71" s="204"/>
      <c r="AD71" s="204"/>
      <c r="AE71" s="204"/>
      <c r="AF71" s="204"/>
      <c r="AG71" s="204"/>
      <c r="AH71" s="204"/>
      <c r="AI71" s="204"/>
      <c r="AJ71" s="204"/>
      <c r="AK71" s="204"/>
      <c r="AL71" s="204"/>
      <c r="AM71" s="204"/>
      <c r="AN71" s="204"/>
      <c r="AO71" s="204"/>
      <c r="AP71" s="204"/>
      <c r="AQ71" s="204"/>
      <c r="AR71" s="206"/>
    </row>
    <row r="72" spans="1:44" s="32" customFormat="1" ht="15.75" customHeight="1" thickBot="1" x14ac:dyDescent="0.3">
      <c r="A72" s="133"/>
      <c r="B72" s="180"/>
      <c r="C72" s="180"/>
      <c r="D72" s="180"/>
      <c r="E72" s="180"/>
      <c r="F72" s="143" t="s">
        <v>148</v>
      </c>
      <c r="G72" s="180"/>
      <c r="H72" s="180"/>
      <c r="I72" s="371"/>
      <c r="J72" s="366"/>
      <c r="K72" s="217"/>
      <c r="L72" s="217"/>
      <c r="M72" s="366"/>
      <c r="N72" s="217"/>
      <c r="O72" s="226"/>
      <c r="P72" s="271"/>
      <c r="Q72" s="165" t="s">
        <v>70</v>
      </c>
      <c r="R72" s="165"/>
      <c r="S72" s="156"/>
      <c r="T72" s="159"/>
      <c r="U72" s="159"/>
      <c r="V72" s="162"/>
      <c r="W72" s="163"/>
      <c r="X72" s="38"/>
      <c r="Y72" s="37"/>
      <c r="Z72" s="37"/>
      <c r="AA72" s="37"/>
      <c r="AB72" s="37"/>
      <c r="AC72" s="37"/>
      <c r="AD72" s="37"/>
      <c r="AE72" s="37"/>
      <c r="AF72" s="37"/>
      <c r="AG72" s="37"/>
      <c r="AH72" s="37"/>
      <c r="AI72" s="37"/>
      <c r="AJ72" s="37"/>
      <c r="AK72" s="37"/>
      <c r="AL72" s="37"/>
      <c r="AM72" s="37"/>
      <c r="AN72" s="37"/>
      <c r="AO72" s="37"/>
      <c r="AP72" s="37"/>
      <c r="AQ72" s="56"/>
      <c r="AR72" s="31"/>
    </row>
    <row r="73" spans="1:44" s="33" customFormat="1" ht="19.5" customHeight="1" x14ac:dyDescent="0.25">
      <c r="A73" s="47" t="s">
        <v>38</v>
      </c>
      <c r="B73" s="107" t="s">
        <v>149</v>
      </c>
      <c r="C73" s="107" t="s">
        <v>150</v>
      </c>
      <c r="D73" s="131" t="s">
        <v>42</v>
      </c>
      <c r="E73" s="121" t="s">
        <v>50</v>
      </c>
      <c r="F73" s="109" t="s">
        <v>116</v>
      </c>
      <c r="G73" s="109" t="s">
        <v>79</v>
      </c>
      <c r="H73" s="109" t="s">
        <v>81</v>
      </c>
      <c r="I73" s="375"/>
      <c r="J73" s="364"/>
      <c r="K73" s="215"/>
      <c r="L73" s="215"/>
      <c r="M73" s="364" t="s">
        <v>74</v>
      </c>
      <c r="N73" s="215"/>
      <c r="O73" s="224"/>
      <c r="P73" s="227">
        <v>2</v>
      </c>
      <c r="Q73" s="171">
        <v>750</v>
      </c>
      <c r="R73" s="225">
        <f>PRODUCT(Q73,P73)</f>
        <v>1500</v>
      </c>
      <c r="S73" s="257">
        <v>1</v>
      </c>
      <c r="T73" s="250">
        <f>PRODUCT(P73,S73)</f>
        <v>2</v>
      </c>
      <c r="U73" s="250">
        <v>0.25</v>
      </c>
      <c r="V73" s="260">
        <v>0.25</v>
      </c>
      <c r="W73" s="244">
        <f>SUM(T73,U73,V73)</f>
        <v>2.5</v>
      </c>
      <c r="X73" s="38"/>
      <c r="Y73" s="37"/>
      <c r="Z73" s="37"/>
      <c r="AA73" s="37"/>
      <c r="AB73" s="37"/>
      <c r="AC73" s="37"/>
      <c r="AD73" s="37"/>
      <c r="AE73" s="37"/>
      <c r="AF73" s="37"/>
      <c r="AG73" s="37"/>
      <c r="AH73" s="37"/>
      <c r="AI73" s="37"/>
      <c r="AJ73" s="37"/>
      <c r="AK73" s="37"/>
      <c r="AL73" s="37"/>
      <c r="AM73" s="37"/>
      <c r="AN73" s="37"/>
      <c r="AO73" s="37"/>
      <c r="AP73" s="37"/>
      <c r="AQ73" s="37"/>
      <c r="AR73" s="34"/>
    </row>
    <row r="74" spans="1:44" s="71" customFormat="1" ht="15" customHeight="1" x14ac:dyDescent="0.25">
      <c r="A74" s="85"/>
      <c r="B74" s="176"/>
      <c r="C74" s="176"/>
      <c r="D74" s="131"/>
      <c r="E74" s="121"/>
      <c r="F74" s="109" t="s">
        <v>80</v>
      </c>
      <c r="G74" s="109"/>
      <c r="H74" s="109" t="s">
        <v>82</v>
      </c>
      <c r="I74" s="376"/>
      <c r="J74" s="365"/>
      <c r="K74" s="216"/>
      <c r="L74" s="216"/>
      <c r="M74" s="365"/>
      <c r="N74" s="216"/>
      <c r="O74" s="225"/>
      <c r="P74" s="228"/>
      <c r="Q74" s="171"/>
      <c r="R74" s="225"/>
      <c r="S74" s="258"/>
      <c r="T74" s="251"/>
      <c r="U74" s="251"/>
      <c r="V74" s="261"/>
      <c r="W74" s="245"/>
      <c r="X74" s="73"/>
      <c r="Y74" s="72"/>
      <c r="Z74" s="72"/>
      <c r="AA74" s="72"/>
      <c r="AB74" s="72"/>
      <c r="AC74" s="72"/>
      <c r="AD74" s="72"/>
      <c r="AE74" s="72"/>
      <c r="AF74" s="72"/>
      <c r="AG74" s="72"/>
      <c r="AH74" s="72"/>
      <c r="AI74" s="72"/>
      <c r="AJ74" s="72"/>
      <c r="AK74" s="72"/>
      <c r="AL74" s="72"/>
      <c r="AM74" s="72"/>
      <c r="AN74" s="72"/>
      <c r="AO74" s="72"/>
      <c r="AP74" s="72"/>
      <c r="AQ74" s="72"/>
      <c r="AR74" s="34"/>
    </row>
    <row r="75" spans="1:44" s="71" customFormat="1" ht="15" customHeight="1" x14ac:dyDescent="0.25">
      <c r="A75" s="85"/>
      <c r="B75" s="176"/>
      <c r="C75" s="176"/>
      <c r="D75" s="131"/>
      <c r="E75" s="121"/>
      <c r="F75" s="109"/>
      <c r="G75" s="109"/>
      <c r="H75" s="109"/>
      <c r="I75" s="376"/>
      <c r="J75" s="365"/>
      <c r="K75" s="216"/>
      <c r="L75" s="216"/>
      <c r="M75" s="365"/>
      <c r="N75" s="216"/>
      <c r="O75" s="225"/>
      <c r="P75" s="228"/>
      <c r="Q75" s="171"/>
      <c r="R75" s="225"/>
      <c r="S75" s="258"/>
      <c r="T75" s="251"/>
      <c r="U75" s="251"/>
      <c r="V75" s="261"/>
      <c r="W75" s="245"/>
      <c r="X75" s="73"/>
      <c r="Y75" s="72"/>
      <c r="Z75" s="72"/>
      <c r="AA75" s="72"/>
      <c r="AB75" s="72"/>
      <c r="AC75" s="72"/>
      <c r="AD75" s="72"/>
      <c r="AE75" s="72"/>
      <c r="AF75" s="72"/>
      <c r="AG75" s="72"/>
      <c r="AH75" s="72"/>
      <c r="AI75" s="72"/>
      <c r="AJ75" s="72"/>
      <c r="AK75" s="72"/>
      <c r="AL75" s="72"/>
      <c r="AM75" s="72"/>
      <c r="AN75" s="72"/>
      <c r="AO75" s="72"/>
      <c r="AP75" s="72"/>
      <c r="AQ75" s="72"/>
      <c r="AR75" s="34"/>
    </row>
    <row r="76" spans="1:44" s="33" customFormat="1" ht="15" customHeight="1" x14ac:dyDescent="0.25">
      <c r="A76" s="85"/>
      <c r="B76" s="121"/>
      <c r="C76" s="121"/>
      <c r="D76" s="121"/>
      <c r="E76" s="121"/>
      <c r="F76" s="396" t="s">
        <v>83</v>
      </c>
      <c r="G76" s="121"/>
      <c r="H76" s="121"/>
      <c r="I76" s="376"/>
      <c r="J76" s="365"/>
      <c r="K76" s="216"/>
      <c r="L76" s="216"/>
      <c r="M76" s="365"/>
      <c r="N76" s="216"/>
      <c r="O76" s="225"/>
      <c r="P76" s="228"/>
      <c r="Q76" s="171" t="s">
        <v>210</v>
      </c>
      <c r="R76" s="225"/>
      <c r="S76" s="258"/>
      <c r="T76" s="251"/>
      <c r="U76" s="251"/>
      <c r="V76" s="261"/>
      <c r="W76" s="245"/>
      <c r="X76" s="38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7"/>
      <c r="AP76" s="37"/>
      <c r="AQ76" s="37"/>
      <c r="AR76" s="34"/>
    </row>
    <row r="77" spans="1:44" s="32" customFormat="1" ht="15.75" customHeight="1" thickBot="1" x14ac:dyDescent="0.3">
      <c r="A77" s="57"/>
      <c r="B77" s="112"/>
      <c r="C77" s="123"/>
      <c r="D77" s="123"/>
      <c r="E77" s="123"/>
      <c r="F77" s="397"/>
      <c r="G77" s="123"/>
      <c r="H77" s="123"/>
      <c r="I77" s="377"/>
      <c r="J77" s="366"/>
      <c r="K77" s="217"/>
      <c r="L77" s="217"/>
      <c r="M77" s="366"/>
      <c r="N77" s="217"/>
      <c r="O77" s="226"/>
      <c r="P77" s="229"/>
      <c r="Q77" s="172" t="s">
        <v>69</v>
      </c>
      <c r="R77" s="226"/>
      <c r="S77" s="259"/>
      <c r="T77" s="252"/>
      <c r="U77" s="252"/>
      <c r="V77" s="262"/>
      <c r="W77" s="246"/>
      <c r="X77" s="38"/>
      <c r="Y77" s="37"/>
      <c r="Z77" s="37"/>
      <c r="AA77" s="37"/>
      <c r="AB77" s="37"/>
      <c r="AC77" s="37"/>
      <c r="AD77" s="37"/>
      <c r="AE77" s="37"/>
      <c r="AF77" s="37"/>
      <c r="AG77" s="37"/>
      <c r="AH77" s="37"/>
      <c r="AI77" s="37"/>
      <c r="AJ77" s="37"/>
      <c r="AK77" s="37"/>
      <c r="AL77" s="37"/>
      <c r="AM77" s="37"/>
      <c r="AN77" s="37"/>
      <c r="AO77" s="37"/>
      <c r="AP77" s="37"/>
      <c r="AQ77" s="56"/>
      <c r="AR77" s="31"/>
    </row>
    <row r="78" spans="1:44" s="33" customFormat="1" ht="25.5" customHeight="1" x14ac:dyDescent="0.25">
      <c r="A78" s="47" t="s">
        <v>38</v>
      </c>
      <c r="B78" s="369" t="s">
        <v>182</v>
      </c>
      <c r="C78" s="176" t="s">
        <v>181</v>
      </c>
      <c r="D78" s="131" t="s">
        <v>43</v>
      </c>
      <c r="E78" s="132" t="s">
        <v>57</v>
      </c>
      <c r="F78" s="177" t="s">
        <v>153</v>
      </c>
      <c r="G78" s="176">
        <v>206</v>
      </c>
      <c r="H78" s="109" t="s">
        <v>154</v>
      </c>
      <c r="I78" s="375"/>
      <c r="J78" s="364" t="s">
        <v>151</v>
      </c>
      <c r="K78" s="215"/>
      <c r="L78" s="215"/>
      <c r="M78" s="364"/>
      <c r="N78" s="215"/>
      <c r="O78" s="224"/>
      <c r="P78" s="227">
        <v>6</v>
      </c>
      <c r="Q78" s="224">
        <v>1720</v>
      </c>
      <c r="R78" s="224">
        <f>PRODUCT(Q78,P78)</f>
        <v>10320</v>
      </c>
      <c r="S78" s="257">
        <v>1</v>
      </c>
      <c r="T78" s="250">
        <f>PRODUCT(P78,S78)</f>
        <v>6</v>
      </c>
      <c r="U78" s="250">
        <v>0.25</v>
      </c>
      <c r="V78" s="260">
        <v>0.25</v>
      </c>
      <c r="W78" s="244">
        <f>SUM(T78,U78,V78)</f>
        <v>6.5</v>
      </c>
      <c r="X78" s="38"/>
      <c r="Y78" s="37"/>
      <c r="Z78" s="37"/>
      <c r="AA78" s="37"/>
      <c r="AB78" s="37"/>
      <c r="AC78" s="37"/>
      <c r="AD78" s="37"/>
      <c r="AE78" s="37"/>
      <c r="AF78" s="37"/>
      <c r="AG78" s="37"/>
      <c r="AH78" s="37"/>
      <c r="AI78" s="37"/>
      <c r="AJ78" s="37"/>
      <c r="AK78" s="37"/>
      <c r="AL78" s="37"/>
      <c r="AM78" s="37"/>
      <c r="AN78" s="37"/>
      <c r="AO78" s="37"/>
      <c r="AP78" s="37"/>
      <c r="AQ78" s="37"/>
      <c r="AR78" s="34"/>
    </row>
    <row r="79" spans="1:44" s="33" customFormat="1" ht="15" customHeight="1" x14ac:dyDescent="0.25">
      <c r="A79" s="85"/>
      <c r="B79" s="370"/>
      <c r="C79" s="168"/>
      <c r="D79" s="168"/>
      <c r="E79" s="168"/>
      <c r="F79" s="114" t="s">
        <v>152</v>
      </c>
      <c r="G79" s="168"/>
      <c r="H79" s="168" t="s">
        <v>155</v>
      </c>
      <c r="I79" s="376"/>
      <c r="J79" s="365"/>
      <c r="K79" s="216"/>
      <c r="L79" s="216"/>
      <c r="M79" s="365"/>
      <c r="N79" s="216"/>
      <c r="O79" s="225"/>
      <c r="P79" s="228"/>
      <c r="Q79" s="225"/>
      <c r="R79" s="225"/>
      <c r="S79" s="258"/>
      <c r="T79" s="251"/>
      <c r="U79" s="251"/>
      <c r="V79" s="261"/>
      <c r="W79" s="245"/>
      <c r="X79" s="38"/>
      <c r="Y79" s="37"/>
      <c r="Z79" s="37"/>
      <c r="AA79" s="37"/>
      <c r="AB79" s="37"/>
      <c r="AC79" s="37"/>
      <c r="AD79" s="37"/>
      <c r="AE79" s="37"/>
      <c r="AF79" s="37"/>
      <c r="AG79" s="37"/>
      <c r="AH79" s="37"/>
      <c r="AI79" s="37"/>
      <c r="AJ79" s="37"/>
      <c r="AK79" s="37"/>
      <c r="AL79" s="37"/>
      <c r="AM79" s="37"/>
      <c r="AN79" s="37"/>
      <c r="AO79" s="37"/>
      <c r="AP79" s="37"/>
      <c r="AQ79" s="37"/>
      <c r="AR79" s="34"/>
    </row>
    <row r="80" spans="1:44" s="202" customFormat="1" ht="15" customHeight="1" x14ac:dyDescent="0.25">
      <c r="A80" s="85"/>
      <c r="B80" s="399"/>
      <c r="C80" s="168"/>
      <c r="D80" s="168"/>
      <c r="E80" s="168"/>
      <c r="F80" s="198" t="s">
        <v>156</v>
      </c>
      <c r="G80" s="168"/>
      <c r="H80" s="168"/>
      <c r="I80" s="376"/>
      <c r="J80" s="365"/>
      <c r="K80" s="216"/>
      <c r="L80" s="216"/>
      <c r="M80" s="365"/>
      <c r="N80" s="216"/>
      <c r="O80" s="225"/>
      <c r="P80" s="228"/>
      <c r="Q80" s="225"/>
      <c r="R80" s="225"/>
      <c r="S80" s="258"/>
      <c r="T80" s="251"/>
      <c r="U80" s="251"/>
      <c r="V80" s="261"/>
      <c r="W80" s="245"/>
      <c r="X80" s="205"/>
      <c r="Y80" s="204"/>
      <c r="Z80" s="204"/>
      <c r="AA80" s="204"/>
      <c r="AB80" s="204"/>
      <c r="AC80" s="204"/>
      <c r="AD80" s="204"/>
      <c r="AE80" s="204"/>
      <c r="AF80" s="204"/>
      <c r="AG80" s="204"/>
      <c r="AH80" s="204"/>
      <c r="AI80" s="204"/>
      <c r="AJ80" s="204"/>
      <c r="AK80" s="204"/>
      <c r="AL80" s="204"/>
      <c r="AM80" s="204"/>
      <c r="AN80" s="204"/>
      <c r="AO80" s="204"/>
      <c r="AP80" s="204"/>
      <c r="AQ80" s="204"/>
      <c r="AR80" s="203"/>
    </row>
    <row r="81" spans="1:44" s="202" customFormat="1" ht="15" customHeight="1" x14ac:dyDescent="0.25">
      <c r="A81" s="85"/>
      <c r="B81" s="168"/>
      <c r="C81" s="168"/>
      <c r="D81" s="168"/>
      <c r="E81" s="168"/>
      <c r="F81" s="198" t="s">
        <v>157</v>
      </c>
      <c r="G81" s="168"/>
      <c r="H81" s="168"/>
      <c r="I81" s="376"/>
      <c r="J81" s="365"/>
      <c r="K81" s="216"/>
      <c r="L81" s="216"/>
      <c r="M81" s="365"/>
      <c r="N81" s="216"/>
      <c r="O81" s="225"/>
      <c r="P81" s="228"/>
      <c r="Q81" s="225"/>
      <c r="R81" s="225"/>
      <c r="S81" s="258"/>
      <c r="T81" s="251"/>
      <c r="U81" s="251"/>
      <c r="V81" s="261"/>
      <c r="W81" s="245"/>
      <c r="X81" s="205"/>
      <c r="Y81" s="204"/>
      <c r="Z81" s="204"/>
      <c r="AA81" s="204"/>
      <c r="AB81" s="204"/>
      <c r="AC81" s="204"/>
      <c r="AD81" s="204"/>
      <c r="AE81" s="204"/>
      <c r="AF81" s="204"/>
      <c r="AG81" s="204"/>
      <c r="AH81" s="204"/>
      <c r="AI81" s="204"/>
      <c r="AJ81" s="204"/>
      <c r="AK81" s="204"/>
      <c r="AL81" s="204"/>
      <c r="AM81" s="204"/>
      <c r="AN81" s="204"/>
      <c r="AO81" s="204"/>
      <c r="AP81" s="204"/>
      <c r="AQ81" s="204"/>
      <c r="AR81" s="203"/>
    </row>
    <row r="82" spans="1:44" s="202" customFormat="1" ht="15" customHeight="1" x14ac:dyDescent="0.25">
      <c r="A82" s="85"/>
      <c r="B82" s="168"/>
      <c r="C82" s="168"/>
      <c r="D82" s="168"/>
      <c r="E82" s="168"/>
      <c r="F82" s="198"/>
      <c r="G82" s="168"/>
      <c r="H82" s="168"/>
      <c r="I82" s="376"/>
      <c r="J82" s="365"/>
      <c r="K82" s="216"/>
      <c r="L82" s="216"/>
      <c r="M82" s="365"/>
      <c r="N82" s="216"/>
      <c r="O82" s="225"/>
      <c r="P82" s="228"/>
      <c r="Q82" s="362" t="s">
        <v>209</v>
      </c>
      <c r="R82" s="225"/>
      <c r="S82" s="258"/>
      <c r="T82" s="251"/>
      <c r="U82" s="251"/>
      <c r="V82" s="261"/>
      <c r="W82" s="245"/>
      <c r="X82" s="205"/>
      <c r="Y82" s="204"/>
      <c r="Z82" s="204"/>
      <c r="AA82" s="204"/>
      <c r="AB82" s="204"/>
      <c r="AC82" s="204"/>
      <c r="AD82" s="204"/>
      <c r="AE82" s="204"/>
      <c r="AF82" s="204"/>
      <c r="AG82" s="204"/>
      <c r="AH82" s="204"/>
      <c r="AI82" s="204"/>
      <c r="AJ82" s="204"/>
      <c r="AK82" s="204"/>
      <c r="AL82" s="204"/>
      <c r="AM82" s="204"/>
      <c r="AN82" s="204"/>
      <c r="AO82" s="204"/>
      <c r="AP82" s="204"/>
      <c r="AQ82" s="204"/>
      <c r="AR82" s="203"/>
    </row>
    <row r="83" spans="1:44" s="33" customFormat="1" ht="15" customHeight="1" x14ac:dyDescent="0.2">
      <c r="A83" s="85"/>
      <c r="B83" s="168"/>
      <c r="C83" s="168"/>
      <c r="D83" s="168"/>
      <c r="E83" s="168"/>
      <c r="F83" s="167"/>
      <c r="G83" s="168"/>
      <c r="H83" s="168"/>
      <c r="I83" s="376"/>
      <c r="J83" s="365"/>
      <c r="K83" s="216"/>
      <c r="L83" s="216"/>
      <c r="M83" s="365"/>
      <c r="N83" s="216"/>
      <c r="O83" s="225"/>
      <c r="P83" s="228"/>
      <c r="Q83" s="362"/>
      <c r="R83" s="225"/>
      <c r="S83" s="258"/>
      <c r="T83" s="251"/>
      <c r="U83" s="251"/>
      <c r="V83" s="261"/>
      <c r="W83" s="245"/>
      <c r="X83" s="38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  <c r="AM83" s="37"/>
      <c r="AN83" s="37"/>
      <c r="AO83" s="37"/>
      <c r="AP83" s="37"/>
      <c r="AQ83" s="37"/>
      <c r="AR83" s="34"/>
    </row>
    <row r="84" spans="1:44" s="32" customFormat="1" ht="39.75" customHeight="1" thickBot="1" x14ac:dyDescent="0.3">
      <c r="A84" s="57"/>
      <c r="B84" s="178"/>
      <c r="C84" s="178"/>
      <c r="D84" s="178"/>
      <c r="E84" s="178"/>
      <c r="F84" s="209" t="s">
        <v>158</v>
      </c>
      <c r="G84" s="178"/>
      <c r="H84" s="178"/>
      <c r="I84" s="377"/>
      <c r="J84" s="366"/>
      <c r="K84" s="217"/>
      <c r="L84" s="217"/>
      <c r="M84" s="366"/>
      <c r="N84" s="217"/>
      <c r="O84" s="226"/>
      <c r="P84" s="229"/>
      <c r="Q84" s="226" t="s">
        <v>70</v>
      </c>
      <c r="R84" s="226"/>
      <c r="S84" s="258"/>
      <c r="T84" s="251"/>
      <c r="U84" s="251"/>
      <c r="V84" s="261"/>
      <c r="W84" s="245"/>
      <c r="X84" s="179"/>
      <c r="Y84" s="56"/>
      <c r="Z84" s="56"/>
      <c r="AA84" s="56"/>
      <c r="AB84" s="56"/>
      <c r="AC84" s="56"/>
      <c r="AD84" s="56"/>
      <c r="AE84" s="56"/>
      <c r="AF84" s="56"/>
      <c r="AG84" s="56"/>
      <c r="AH84" s="56"/>
      <c r="AI84" s="56"/>
      <c r="AJ84" s="56"/>
      <c r="AK84" s="56"/>
      <c r="AL84" s="56"/>
      <c r="AM84" s="56"/>
      <c r="AN84" s="56"/>
      <c r="AO84" s="56"/>
      <c r="AP84" s="56"/>
      <c r="AQ84" s="56"/>
      <c r="AR84" s="31"/>
    </row>
    <row r="85" spans="1:44" s="33" customFormat="1" ht="16.5" customHeight="1" x14ac:dyDescent="0.25">
      <c r="A85" s="47" t="s">
        <v>38</v>
      </c>
      <c r="B85" s="107" t="s">
        <v>139</v>
      </c>
      <c r="C85" s="107" t="s">
        <v>140</v>
      </c>
      <c r="D85" s="131" t="s">
        <v>44</v>
      </c>
      <c r="E85" s="121" t="s">
        <v>126</v>
      </c>
      <c r="F85" s="177" t="s">
        <v>117</v>
      </c>
      <c r="G85" s="177" t="s">
        <v>138</v>
      </c>
      <c r="H85" s="177" t="s">
        <v>125</v>
      </c>
      <c r="I85" s="375"/>
      <c r="J85" s="364" t="s">
        <v>142</v>
      </c>
      <c r="K85" s="215"/>
      <c r="L85" s="215"/>
      <c r="M85" s="364"/>
      <c r="N85" s="215"/>
      <c r="O85" s="224"/>
      <c r="P85" s="227">
        <v>1</v>
      </c>
      <c r="Q85" s="171">
        <v>1080</v>
      </c>
      <c r="R85" s="171">
        <f>PRODUCT(Q85,P85)</f>
        <v>1080</v>
      </c>
      <c r="S85" s="173">
        <v>1</v>
      </c>
      <c r="T85" s="250">
        <f>PRODUCT(P85,S85)</f>
        <v>1</v>
      </c>
      <c r="U85" s="250">
        <v>0.25</v>
      </c>
      <c r="V85" s="260">
        <v>0.25</v>
      </c>
      <c r="W85" s="244">
        <f>SUM(T85,U85,V85)</f>
        <v>1.5</v>
      </c>
      <c r="X85" s="38"/>
      <c r="Y85" s="37"/>
      <c r="Z85" s="37"/>
      <c r="AA85" s="37"/>
      <c r="AB85" s="37"/>
      <c r="AC85" s="37"/>
      <c r="AD85" s="37"/>
      <c r="AE85" s="37"/>
      <c r="AF85" s="37"/>
      <c r="AG85" s="37"/>
      <c r="AH85" s="37"/>
      <c r="AI85" s="37"/>
      <c r="AJ85" s="37"/>
      <c r="AK85" s="37"/>
      <c r="AL85" s="37"/>
      <c r="AM85" s="37"/>
      <c r="AN85" s="37"/>
      <c r="AO85" s="37"/>
      <c r="AP85" s="37"/>
      <c r="AQ85" s="37"/>
      <c r="AR85" s="34"/>
    </row>
    <row r="86" spans="1:44" s="71" customFormat="1" ht="14.25" customHeight="1" x14ac:dyDescent="0.25">
      <c r="A86" s="85"/>
      <c r="B86" s="176"/>
      <c r="C86" s="176"/>
      <c r="D86" s="131"/>
      <c r="E86" s="121"/>
      <c r="F86" s="199" t="s">
        <v>129</v>
      </c>
      <c r="G86" s="199" t="s">
        <v>130</v>
      </c>
      <c r="H86" s="109"/>
      <c r="I86" s="376"/>
      <c r="J86" s="365"/>
      <c r="K86" s="216"/>
      <c r="L86" s="216"/>
      <c r="M86" s="365"/>
      <c r="N86" s="216"/>
      <c r="O86" s="225"/>
      <c r="P86" s="228"/>
      <c r="Q86" s="171"/>
      <c r="R86" s="171"/>
      <c r="S86" s="174"/>
      <c r="T86" s="251"/>
      <c r="U86" s="251"/>
      <c r="V86" s="261"/>
      <c r="W86" s="245"/>
      <c r="X86" s="73"/>
      <c r="Y86" s="72"/>
      <c r="Z86" s="72"/>
      <c r="AA86" s="72"/>
      <c r="AB86" s="72"/>
      <c r="AC86" s="72"/>
      <c r="AD86" s="72"/>
      <c r="AE86" s="72"/>
      <c r="AF86" s="72"/>
      <c r="AG86" s="72"/>
      <c r="AH86" s="72"/>
      <c r="AI86" s="72"/>
      <c r="AJ86" s="72"/>
      <c r="AK86" s="72"/>
      <c r="AL86" s="72"/>
      <c r="AM86" s="72"/>
      <c r="AN86" s="72"/>
      <c r="AO86" s="72"/>
      <c r="AP86" s="72"/>
      <c r="AQ86" s="72"/>
      <c r="AR86" s="34"/>
    </row>
    <row r="87" spans="1:44" s="71" customFormat="1" ht="14.25" customHeight="1" x14ac:dyDescent="0.25">
      <c r="A87" s="85"/>
      <c r="B87" s="177"/>
      <c r="C87" s="177"/>
      <c r="D87" s="131"/>
      <c r="E87" s="121"/>
      <c r="F87" s="199" t="s">
        <v>118</v>
      </c>
      <c r="G87" s="200">
        <v>3</v>
      </c>
      <c r="H87" s="109"/>
      <c r="I87" s="376"/>
      <c r="J87" s="365"/>
      <c r="K87" s="216"/>
      <c r="L87" s="216"/>
      <c r="M87" s="365"/>
      <c r="N87" s="216"/>
      <c r="O87" s="225"/>
      <c r="P87" s="228"/>
      <c r="Q87" s="191"/>
      <c r="R87" s="191"/>
      <c r="S87" s="194"/>
      <c r="T87" s="251"/>
      <c r="U87" s="251"/>
      <c r="V87" s="261"/>
      <c r="W87" s="245"/>
      <c r="X87" s="73"/>
      <c r="Y87" s="72"/>
      <c r="Z87" s="72"/>
      <c r="AA87" s="72"/>
      <c r="AB87" s="72"/>
      <c r="AC87" s="72"/>
      <c r="AD87" s="72"/>
      <c r="AE87" s="72"/>
      <c r="AF87" s="72"/>
      <c r="AG87" s="72"/>
      <c r="AH87" s="72"/>
      <c r="AI87" s="72"/>
      <c r="AJ87" s="72"/>
      <c r="AK87" s="72"/>
      <c r="AL87" s="72"/>
      <c r="AM87" s="72"/>
      <c r="AN87" s="72"/>
      <c r="AO87" s="72"/>
      <c r="AP87" s="72"/>
      <c r="AQ87" s="72"/>
      <c r="AR87" s="34"/>
    </row>
    <row r="88" spans="1:44" s="71" customFormat="1" ht="14.25" customHeight="1" x14ac:dyDescent="0.25">
      <c r="A88" s="85"/>
      <c r="B88" s="177"/>
      <c r="C88" s="177"/>
      <c r="D88" s="131"/>
      <c r="E88" s="121"/>
      <c r="F88" s="199" t="s">
        <v>131</v>
      </c>
      <c r="G88" s="199" t="s">
        <v>128</v>
      </c>
      <c r="H88" s="109"/>
      <c r="I88" s="376"/>
      <c r="J88" s="365"/>
      <c r="K88" s="216"/>
      <c r="L88" s="216"/>
      <c r="M88" s="365"/>
      <c r="N88" s="216"/>
      <c r="O88" s="225"/>
      <c r="P88" s="228"/>
      <c r="Q88" s="191"/>
      <c r="R88" s="191"/>
      <c r="S88" s="194"/>
      <c r="T88" s="251"/>
      <c r="U88" s="251"/>
      <c r="V88" s="261"/>
      <c r="W88" s="245"/>
      <c r="X88" s="73"/>
      <c r="Y88" s="72"/>
      <c r="Z88" s="72"/>
      <c r="AA88" s="72"/>
      <c r="AB88" s="72"/>
      <c r="AC88" s="72"/>
      <c r="AD88" s="72"/>
      <c r="AE88" s="72"/>
      <c r="AF88" s="72"/>
      <c r="AG88" s="72"/>
      <c r="AH88" s="72"/>
      <c r="AI88" s="72"/>
      <c r="AJ88" s="72"/>
      <c r="AK88" s="72"/>
      <c r="AL88" s="72"/>
      <c r="AM88" s="72"/>
      <c r="AN88" s="72"/>
      <c r="AO88" s="72"/>
      <c r="AP88" s="72"/>
      <c r="AQ88" s="72"/>
      <c r="AR88" s="34"/>
    </row>
    <row r="89" spans="1:44" s="202" customFormat="1" ht="14.25" customHeight="1" x14ac:dyDescent="0.25">
      <c r="A89" s="85"/>
      <c r="B89" s="177"/>
      <c r="C89" s="177"/>
      <c r="D89" s="131"/>
      <c r="E89" s="121"/>
      <c r="F89" s="199" t="s">
        <v>132</v>
      </c>
      <c r="G89" s="199" t="s">
        <v>133</v>
      </c>
      <c r="H89" s="109"/>
      <c r="I89" s="376"/>
      <c r="J89" s="365"/>
      <c r="K89" s="216"/>
      <c r="L89" s="216"/>
      <c r="M89" s="365"/>
      <c r="N89" s="216"/>
      <c r="O89" s="225"/>
      <c r="P89" s="228"/>
      <c r="Q89" s="191"/>
      <c r="R89" s="191"/>
      <c r="S89" s="194"/>
      <c r="T89" s="251"/>
      <c r="U89" s="251"/>
      <c r="V89" s="261"/>
      <c r="W89" s="245"/>
      <c r="X89" s="205"/>
      <c r="Y89" s="204"/>
      <c r="Z89" s="204"/>
      <c r="AA89" s="204"/>
      <c r="AB89" s="204"/>
      <c r="AC89" s="204"/>
      <c r="AD89" s="204"/>
      <c r="AE89" s="204"/>
      <c r="AF89" s="204"/>
      <c r="AG89" s="204"/>
      <c r="AH89" s="204"/>
      <c r="AI89" s="204"/>
      <c r="AJ89" s="204"/>
      <c r="AK89" s="204"/>
      <c r="AL89" s="204"/>
      <c r="AM89" s="204"/>
      <c r="AN89" s="204"/>
      <c r="AO89" s="204"/>
      <c r="AP89" s="204"/>
      <c r="AQ89" s="204"/>
      <c r="AR89" s="203"/>
    </row>
    <row r="90" spans="1:44" s="71" customFormat="1" ht="14.25" customHeight="1" x14ac:dyDescent="0.25">
      <c r="A90" s="85"/>
      <c r="B90" s="177"/>
      <c r="C90" s="177"/>
      <c r="D90" s="131"/>
      <c r="E90" s="121"/>
      <c r="F90" s="199" t="s">
        <v>119</v>
      </c>
      <c r="G90" s="199" t="s">
        <v>121</v>
      </c>
      <c r="H90" s="109"/>
      <c r="I90" s="376"/>
      <c r="J90" s="365"/>
      <c r="K90" s="216"/>
      <c r="L90" s="216"/>
      <c r="M90" s="365"/>
      <c r="N90" s="216"/>
      <c r="O90" s="225"/>
      <c r="P90" s="228"/>
      <c r="Q90" s="191"/>
      <c r="R90" s="191"/>
      <c r="S90" s="194"/>
      <c r="T90" s="251"/>
      <c r="U90" s="251"/>
      <c r="V90" s="261"/>
      <c r="W90" s="245"/>
      <c r="X90" s="73"/>
      <c r="Y90" s="72"/>
      <c r="Z90" s="72"/>
      <c r="AA90" s="72"/>
      <c r="AB90" s="72"/>
      <c r="AC90" s="72"/>
      <c r="AD90" s="72"/>
      <c r="AE90" s="72"/>
      <c r="AF90" s="72"/>
      <c r="AG90" s="72"/>
      <c r="AH90" s="72"/>
      <c r="AI90" s="72"/>
      <c r="AJ90" s="72"/>
      <c r="AK90" s="72"/>
      <c r="AL90" s="72"/>
      <c r="AM90" s="72"/>
      <c r="AN90" s="72"/>
      <c r="AO90" s="72"/>
      <c r="AP90" s="72"/>
      <c r="AQ90" s="72"/>
      <c r="AR90" s="34"/>
    </row>
    <row r="91" spans="1:44" s="71" customFormat="1" ht="14.25" customHeight="1" x14ac:dyDescent="0.25">
      <c r="A91" s="85"/>
      <c r="B91" s="177"/>
      <c r="C91" s="177"/>
      <c r="D91" s="131"/>
      <c r="E91" s="121"/>
      <c r="F91" s="199" t="s">
        <v>134</v>
      </c>
      <c r="G91" s="199" t="s">
        <v>122</v>
      </c>
      <c r="H91" s="109"/>
      <c r="I91" s="376"/>
      <c r="J91" s="365"/>
      <c r="K91" s="216"/>
      <c r="L91" s="216"/>
      <c r="M91" s="365"/>
      <c r="N91" s="216"/>
      <c r="O91" s="225"/>
      <c r="P91" s="228"/>
      <c r="Q91" s="191"/>
      <c r="R91" s="191"/>
      <c r="S91" s="194"/>
      <c r="T91" s="251"/>
      <c r="U91" s="251"/>
      <c r="V91" s="261"/>
      <c r="W91" s="245"/>
      <c r="X91" s="73"/>
      <c r="Y91" s="72"/>
      <c r="Z91" s="72"/>
      <c r="AA91" s="72"/>
      <c r="AB91" s="72"/>
      <c r="AC91" s="72"/>
      <c r="AD91" s="72"/>
      <c r="AE91" s="72"/>
      <c r="AF91" s="72"/>
      <c r="AG91" s="72"/>
      <c r="AH91" s="72"/>
      <c r="AI91" s="72"/>
      <c r="AJ91" s="72"/>
      <c r="AK91" s="72"/>
      <c r="AL91" s="72"/>
      <c r="AM91" s="72"/>
      <c r="AN91" s="72"/>
      <c r="AO91" s="72"/>
      <c r="AP91" s="72"/>
      <c r="AQ91" s="72"/>
      <c r="AR91" s="34"/>
    </row>
    <row r="92" spans="1:44" s="202" customFormat="1" ht="14.25" customHeight="1" x14ac:dyDescent="0.25">
      <c r="A92" s="85"/>
      <c r="B92" s="177"/>
      <c r="C92" s="177"/>
      <c r="D92" s="131"/>
      <c r="E92" s="121"/>
      <c r="F92" s="199" t="s">
        <v>135</v>
      </c>
      <c r="G92" s="199" t="s">
        <v>122</v>
      </c>
      <c r="H92" s="109"/>
      <c r="I92" s="376"/>
      <c r="J92" s="365"/>
      <c r="K92" s="216"/>
      <c r="L92" s="216"/>
      <c r="M92" s="365"/>
      <c r="N92" s="216"/>
      <c r="O92" s="225"/>
      <c r="P92" s="228"/>
      <c r="Q92" s="191"/>
      <c r="R92" s="191"/>
      <c r="S92" s="194"/>
      <c r="T92" s="251"/>
      <c r="U92" s="251"/>
      <c r="V92" s="261"/>
      <c r="W92" s="245"/>
      <c r="X92" s="205"/>
      <c r="Y92" s="204"/>
      <c r="Z92" s="204"/>
      <c r="AA92" s="204"/>
      <c r="AB92" s="204"/>
      <c r="AC92" s="204"/>
      <c r="AD92" s="204"/>
      <c r="AE92" s="204"/>
      <c r="AF92" s="204"/>
      <c r="AG92" s="204"/>
      <c r="AH92" s="204"/>
      <c r="AI92" s="204"/>
      <c r="AJ92" s="204"/>
      <c r="AK92" s="204"/>
      <c r="AL92" s="204"/>
      <c r="AM92" s="204"/>
      <c r="AN92" s="204"/>
      <c r="AO92" s="204"/>
      <c r="AP92" s="204"/>
      <c r="AQ92" s="204"/>
      <c r="AR92" s="203"/>
    </row>
    <row r="93" spans="1:44" s="202" customFormat="1" ht="14.25" customHeight="1" x14ac:dyDescent="0.25">
      <c r="A93" s="85"/>
      <c r="B93" s="177"/>
      <c r="C93" s="177"/>
      <c r="D93" s="131"/>
      <c r="E93" s="121"/>
      <c r="F93" s="199" t="s">
        <v>136</v>
      </c>
      <c r="G93" s="199" t="s">
        <v>122</v>
      </c>
      <c r="H93" s="109"/>
      <c r="I93" s="376"/>
      <c r="J93" s="365"/>
      <c r="K93" s="216"/>
      <c r="L93" s="216"/>
      <c r="M93" s="365"/>
      <c r="N93" s="216"/>
      <c r="O93" s="225"/>
      <c r="P93" s="228"/>
      <c r="Q93" s="191"/>
      <c r="R93" s="191"/>
      <c r="S93" s="194"/>
      <c r="T93" s="251"/>
      <c r="U93" s="251"/>
      <c r="V93" s="261"/>
      <c r="W93" s="245"/>
      <c r="X93" s="205"/>
      <c r="Y93" s="204"/>
      <c r="Z93" s="204"/>
      <c r="AA93" s="204"/>
      <c r="AB93" s="204"/>
      <c r="AC93" s="204"/>
      <c r="AD93" s="204"/>
      <c r="AE93" s="204"/>
      <c r="AF93" s="204"/>
      <c r="AG93" s="204"/>
      <c r="AH93" s="204"/>
      <c r="AI93" s="204"/>
      <c r="AJ93" s="204"/>
      <c r="AK93" s="204"/>
      <c r="AL93" s="204"/>
      <c r="AM93" s="204"/>
      <c r="AN93" s="204"/>
      <c r="AO93" s="204"/>
      <c r="AP93" s="204"/>
      <c r="AQ93" s="204"/>
      <c r="AR93" s="203"/>
    </row>
    <row r="94" spans="1:44" s="71" customFormat="1" ht="14.25" customHeight="1" x14ac:dyDescent="0.25">
      <c r="A94" s="85"/>
      <c r="B94" s="177"/>
      <c r="C94" s="177"/>
      <c r="D94" s="131"/>
      <c r="E94" s="121"/>
      <c r="F94" s="199" t="s">
        <v>127</v>
      </c>
      <c r="G94" s="199" t="s">
        <v>123</v>
      </c>
      <c r="H94" s="109"/>
      <c r="I94" s="376"/>
      <c r="J94" s="365"/>
      <c r="K94" s="216"/>
      <c r="L94" s="216"/>
      <c r="M94" s="365"/>
      <c r="N94" s="216"/>
      <c r="O94" s="225"/>
      <c r="P94" s="228"/>
      <c r="Q94" s="225" t="s">
        <v>206</v>
      </c>
      <c r="R94" s="191"/>
      <c r="S94" s="194"/>
      <c r="T94" s="251"/>
      <c r="U94" s="251"/>
      <c r="V94" s="261"/>
      <c r="W94" s="245"/>
      <c r="X94" s="73"/>
      <c r="Y94" s="72"/>
      <c r="Z94" s="72"/>
      <c r="AA94" s="72"/>
      <c r="AB94" s="72"/>
      <c r="AC94" s="72"/>
      <c r="AD94" s="72"/>
      <c r="AE94" s="72"/>
      <c r="AF94" s="72"/>
      <c r="AG94" s="72"/>
      <c r="AH94" s="72"/>
      <c r="AI94" s="72"/>
      <c r="AJ94" s="72"/>
      <c r="AK94" s="72"/>
      <c r="AL94" s="72"/>
      <c r="AM94" s="72"/>
      <c r="AN94" s="72"/>
      <c r="AO94" s="72"/>
      <c r="AP94" s="72"/>
      <c r="AQ94" s="72"/>
      <c r="AR94" s="34"/>
    </row>
    <row r="95" spans="1:44" s="71" customFormat="1" ht="14.25" customHeight="1" x14ac:dyDescent="0.25">
      <c r="A95" s="85"/>
      <c r="B95" s="177"/>
      <c r="C95" s="177"/>
      <c r="D95" s="131"/>
      <c r="E95" s="121"/>
      <c r="F95" s="199" t="s">
        <v>137</v>
      </c>
      <c r="G95" s="199" t="s">
        <v>124</v>
      </c>
      <c r="H95" s="109"/>
      <c r="I95" s="376"/>
      <c r="J95" s="365"/>
      <c r="K95" s="216"/>
      <c r="L95" s="216"/>
      <c r="M95" s="365"/>
      <c r="N95" s="216"/>
      <c r="O95" s="225"/>
      <c r="P95" s="228"/>
      <c r="Q95" s="225" t="s">
        <v>207</v>
      </c>
      <c r="R95" s="191"/>
      <c r="S95" s="194"/>
      <c r="T95" s="251"/>
      <c r="U95" s="251"/>
      <c r="V95" s="261"/>
      <c r="W95" s="245"/>
      <c r="X95" s="73"/>
      <c r="Y95" s="72"/>
      <c r="Z95" s="72"/>
      <c r="AA95" s="72"/>
      <c r="AB95" s="72"/>
      <c r="AC95" s="72"/>
      <c r="AD95" s="72"/>
      <c r="AE95" s="72"/>
      <c r="AF95" s="72"/>
      <c r="AG95" s="72"/>
      <c r="AH95" s="72"/>
      <c r="AI95" s="72"/>
      <c r="AJ95" s="72"/>
      <c r="AK95" s="72"/>
      <c r="AL95" s="72"/>
      <c r="AM95" s="72"/>
      <c r="AN95" s="72"/>
      <c r="AO95" s="72"/>
      <c r="AP95" s="72"/>
      <c r="AQ95" s="72"/>
      <c r="AR95" s="34"/>
    </row>
    <row r="96" spans="1:44" s="32" customFormat="1" ht="44.25" customHeight="1" thickBot="1" x14ac:dyDescent="0.3">
      <c r="A96" s="133"/>
      <c r="B96" s="181"/>
      <c r="C96" s="181"/>
      <c r="D96" s="181"/>
      <c r="E96" s="181"/>
      <c r="F96" s="201" t="s">
        <v>120</v>
      </c>
      <c r="G96" s="181"/>
      <c r="H96" s="181"/>
      <c r="I96" s="377"/>
      <c r="J96" s="366"/>
      <c r="K96" s="217"/>
      <c r="L96" s="217"/>
      <c r="M96" s="366"/>
      <c r="N96" s="217"/>
      <c r="O96" s="226"/>
      <c r="P96" s="229"/>
      <c r="Q96" s="226" t="s">
        <v>69</v>
      </c>
      <c r="R96" s="172"/>
      <c r="S96" s="175"/>
      <c r="T96" s="252"/>
      <c r="U96" s="252"/>
      <c r="V96" s="262"/>
      <c r="W96" s="246"/>
      <c r="X96" s="38"/>
      <c r="Y96" s="37"/>
      <c r="Z96" s="37"/>
      <c r="AA96" s="37"/>
      <c r="AB96" s="37"/>
      <c r="AC96" s="37"/>
      <c r="AD96" s="37"/>
      <c r="AE96" s="37"/>
      <c r="AF96" s="37"/>
      <c r="AG96" s="37"/>
      <c r="AH96" s="37"/>
      <c r="AI96" s="37"/>
      <c r="AJ96" s="37"/>
      <c r="AK96" s="37"/>
      <c r="AL96" s="37"/>
      <c r="AM96" s="37"/>
      <c r="AN96" s="37"/>
      <c r="AO96" s="37"/>
      <c r="AP96" s="37"/>
      <c r="AQ96" s="56"/>
      <c r="AR96" s="31"/>
    </row>
    <row r="97" spans="1:44" s="33" customFormat="1" ht="16.5" customHeight="1" x14ac:dyDescent="0.25">
      <c r="A97" s="141" t="s">
        <v>37</v>
      </c>
      <c r="B97" s="109" t="s">
        <v>159</v>
      </c>
      <c r="C97" s="109" t="s">
        <v>96</v>
      </c>
      <c r="D97" s="108" t="s">
        <v>75</v>
      </c>
      <c r="E97" s="351" t="s">
        <v>230</v>
      </c>
      <c r="F97" s="352" t="s">
        <v>231</v>
      </c>
      <c r="G97" s="352" t="s">
        <v>232</v>
      </c>
      <c r="H97" s="351"/>
      <c r="I97" s="375"/>
      <c r="J97" s="364" t="s">
        <v>244</v>
      </c>
      <c r="K97" s="343"/>
      <c r="L97" s="343"/>
      <c r="M97" s="364"/>
      <c r="N97" s="343"/>
      <c r="O97" s="343"/>
      <c r="P97" s="348">
        <v>8</v>
      </c>
      <c r="Q97" s="343">
        <v>1720</v>
      </c>
      <c r="R97" s="343">
        <f>PRODUCT(Q97,P97)</f>
        <v>13760</v>
      </c>
      <c r="S97" s="257">
        <v>1</v>
      </c>
      <c r="T97" s="250">
        <f>PRODUCT(P97,S97)</f>
        <v>8</v>
      </c>
      <c r="U97" s="250">
        <v>0.25</v>
      </c>
      <c r="V97" s="260">
        <v>0.25</v>
      </c>
      <c r="W97" s="244">
        <f>SUM(T97,U97,V97)</f>
        <v>8.5</v>
      </c>
      <c r="X97" s="38"/>
      <c r="Y97" s="37"/>
      <c r="Z97" s="37"/>
      <c r="AA97" s="37"/>
      <c r="AB97" s="37"/>
      <c r="AC97" s="37"/>
      <c r="AD97" s="37"/>
      <c r="AE97" s="37"/>
      <c r="AF97" s="37"/>
      <c r="AG97" s="37"/>
      <c r="AH97" s="37"/>
      <c r="AI97" s="37"/>
      <c r="AJ97" s="37"/>
      <c r="AK97" s="37"/>
      <c r="AL97" s="37"/>
      <c r="AM97" s="37"/>
      <c r="AN97" s="37"/>
      <c r="AO97" s="37"/>
      <c r="AP97" s="37"/>
      <c r="AQ97" s="37"/>
      <c r="AR97" s="34"/>
    </row>
    <row r="98" spans="1:44" s="33" customFormat="1" ht="15" customHeight="1" x14ac:dyDescent="0.25">
      <c r="A98" s="85"/>
      <c r="B98" s="168"/>
      <c r="C98" s="168"/>
      <c r="D98" s="168"/>
      <c r="E98" s="347"/>
      <c r="F98" s="35" t="s">
        <v>233</v>
      </c>
      <c r="G98" s="35" t="s">
        <v>234</v>
      </c>
      <c r="H98" s="347"/>
      <c r="I98" s="376"/>
      <c r="J98" s="365"/>
      <c r="K98" s="344"/>
      <c r="L98" s="344"/>
      <c r="M98" s="365"/>
      <c r="N98" s="344"/>
      <c r="O98" s="344"/>
      <c r="P98" s="349"/>
      <c r="Q98" s="344"/>
      <c r="R98" s="344"/>
      <c r="S98" s="258"/>
      <c r="T98" s="251"/>
      <c r="U98" s="251"/>
      <c r="V98" s="261"/>
      <c r="W98" s="245"/>
      <c r="X98" s="38"/>
      <c r="Y98" s="37"/>
      <c r="Z98" s="37"/>
      <c r="AA98" s="37"/>
      <c r="AB98" s="37"/>
      <c r="AC98" s="37"/>
      <c r="AD98" s="37"/>
      <c r="AE98" s="37"/>
      <c r="AF98" s="37"/>
      <c r="AG98" s="37"/>
      <c r="AH98" s="37"/>
      <c r="AI98" s="37"/>
      <c r="AJ98" s="37"/>
      <c r="AK98" s="37"/>
      <c r="AL98" s="37"/>
      <c r="AM98" s="37"/>
      <c r="AN98" s="37"/>
      <c r="AO98" s="37"/>
      <c r="AP98" s="37"/>
      <c r="AQ98" s="37"/>
      <c r="AR98" s="34"/>
    </row>
    <row r="99" spans="1:44" s="33" customFormat="1" ht="16.5" customHeight="1" x14ac:dyDescent="0.25">
      <c r="A99" s="85"/>
      <c r="B99" s="168"/>
      <c r="C99" s="168"/>
      <c r="D99" s="168"/>
      <c r="E99" s="347"/>
      <c r="F99" s="35" t="s">
        <v>235</v>
      </c>
      <c r="G99" s="35" t="s">
        <v>236</v>
      </c>
      <c r="H99" s="347"/>
      <c r="I99" s="376"/>
      <c r="J99" s="365"/>
      <c r="K99" s="344"/>
      <c r="L99" s="344"/>
      <c r="M99" s="365"/>
      <c r="N99" s="344"/>
      <c r="O99" s="344"/>
      <c r="P99" s="349"/>
      <c r="Q99" s="341"/>
      <c r="R99" s="344"/>
      <c r="S99" s="258"/>
      <c r="T99" s="251"/>
      <c r="U99" s="251"/>
      <c r="V99" s="261"/>
      <c r="W99" s="245"/>
      <c r="X99" s="38"/>
      <c r="Y99" s="37"/>
      <c r="Z99" s="37"/>
      <c r="AA99" s="37"/>
      <c r="AB99" s="37"/>
      <c r="AC99" s="37"/>
      <c r="AD99" s="37"/>
      <c r="AE99" s="37"/>
      <c r="AF99" s="37"/>
      <c r="AG99" s="37"/>
      <c r="AH99" s="37"/>
      <c r="AI99" s="37"/>
      <c r="AJ99" s="37"/>
      <c r="AK99" s="37"/>
      <c r="AL99" s="37"/>
      <c r="AM99" s="37"/>
      <c r="AN99" s="37"/>
      <c r="AO99" s="37"/>
      <c r="AP99" s="37"/>
      <c r="AQ99" s="37"/>
      <c r="AR99" s="34"/>
    </row>
    <row r="100" spans="1:44" s="202" customFormat="1" ht="15" customHeight="1" x14ac:dyDescent="0.25">
      <c r="A100" s="85"/>
      <c r="B100" s="168"/>
      <c r="C100" s="168"/>
      <c r="D100" s="168"/>
      <c r="E100" s="347"/>
      <c r="F100" s="35" t="s">
        <v>237</v>
      </c>
      <c r="G100" s="35" t="s">
        <v>238</v>
      </c>
      <c r="H100" s="347"/>
      <c r="I100" s="376"/>
      <c r="J100" s="365"/>
      <c r="K100" s="344"/>
      <c r="L100" s="344"/>
      <c r="M100" s="365"/>
      <c r="N100" s="344"/>
      <c r="O100" s="344"/>
      <c r="P100" s="349"/>
      <c r="Q100" s="341"/>
      <c r="R100" s="344"/>
      <c r="S100" s="258"/>
      <c r="T100" s="251"/>
      <c r="U100" s="251"/>
      <c r="V100" s="261"/>
      <c r="W100" s="245"/>
      <c r="X100" s="205"/>
      <c r="Y100" s="204"/>
      <c r="Z100" s="204"/>
      <c r="AA100" s="204"/>
      <c r="AB100" s="204"/>
      <c r="AC100" s="204"/>
      <c r="AD100" s="204"/>
      <c r="AE100" s="204"/>
      <c r="AF100" s="204"/>
      <c r="AG100" s="204"/>
      <c r="AH100" s="204"/>
      <c r="AI100" s="204"/>
      <c r="AJ100" s="204"/>
      <c r="AK100" s="204"/>
      <c r="AL100" s="204"/>
      <c r="AM100" s="204"/>
      <c r="AN100" s="204"/>
      <c r="AO100" s="204"/>
      <c r="AP100" s="204"/>
      <c r="AQ100" s="204"/>
      <c r="AR100" s="203"/>
    </row>
    <row r="101" spans="1:44" s="202" customFormat="1" ht="15" customHeight="1" x14ac:dyDescent="0.25">
      <c r="A101" s="85"/>
      <c r="B101" s="168"/>
      <c r="C101" s="168"/>
      <c r="D101" s="168"/>
      <c r="E101" s="347"/>
      <c r="F101" s="35" t="s">
        <v>239</v>
      </c>
      <c r="G101" s="35" t="s">
        <v>240</v>
      </c>
      <c r="H101" s="347"/>
      <c r="I101" s="376"/>
      <c r="J101" s="365"/>
      <c r="K101" s="344"/>
      <c r="L101" s="344"/>
      <c r="M101" s="365"/>
      <c r="N101" s="344"/>
      <c r="O101" s="344"/>
      <c r="P101" s="349"/>
      <c r="Q101" s="341"/>
      <c r="R101" s="344"/>
      <c r="S101" s="258"/>
      <c r="T101" s="251"/>
      <c r="U101" s="251"/>
      <c r="V101" s="261"/>
      <c r="W101" s="245"/>
      <c r="X101" s="205"/>
      <c r="Y101" s="204"/>
      <c r="Z101" s="204"/>
      <c r="AA101" s="204"/>
      <c r="AB101" s="204"/>
      <c r="AC101" s="204"/>
      <c r="AD101" s="204"/>
      <c r="AE101" s="204"/>
      <c r="AF101" s="204"/>
      <c r="AG101" s="204"/>
      <c r="AH101" s="204"/>
      <c r="AI101" s="204"/>
      <c r="AJ101" s="204"/>
      <c r="AK101" s="204"/>
      <c r="AL101" s="204"/>
      <c r="AM101" s="204"/>
      <c r="AN101" s="204"/>
      <c r="AO101" s="204"/>
      <c r="AP101" s="204"/>
      <c r="AQ101" s="204"/>
      <c r="AR101" s="203"/>
    </row>
    <row r="102" spans="1:44" s="202" customFormat="1" ht="15" customHeight="1" x14ac:dyDescent="0.25">
      <c r="A102" s="85"/>
      <c r="B102" s="168"/>
      <c r="C102" s="168"/>
      <c r="D102" s="168"/>
      <c r="E102" s="347"/>
      <c r="F102" s="35" t="s">
        <v>241</v>
      </c>
      <c r="G102" s="35" t="s">
        <v>242</v>
      </c>
      <c r="H102" s="347"/>
      <c r="I102" s="376"/>
      <c r="J102" s="365"/>
      <c r="K102" s="344"/>
      <c r="L102" s="344"/>
      <c r="M102" s="365"/>
      <c r="N102" s="344"/>
      <c r="O102" s="344"/>
      <c r="P102" s="349"/>
      <c r="Q102" s="362" t="s">
        <v>245</v>
      </c>
      <c r="R102" s="344"/>
      <c r="S102" s="258"/>
      <c r="T102" s="251"/>
      <c r="U102" s="251"/>
      <c r="V102" s="261"/>
      <c r="W102" s="245"/>
      <c r="X102" s="205"/>
      <c r="Y102" s="204"/>
      <c r="Z102" s="204"/>
      <c r="AA102" s="204"/>
      <c r="AB102" s="204"/>
      <c r="AC102" s="204"/>
      <c r="AD102" s="204"/>
      <c r="AE102" s="204"/>
      <c r="AF102" s="204"/>
      <c r="AG102" s="204"/>
      <c r="AH102" s="204"/>
      <c r="AI102" s="204"/>
      <c r="AJ102" s="204"/>
      <c r="AK102" s="204"/>
      <c r="AL102" s="204"/>
      <c r="AM102" s="204"/>
      <c r="AN102" s="204"/>
      <c r="AO102" s="204"/>
      <c r="AP102" s="204"/>
      <c r="AQ102" s="204"/>
      <c r="AR102" s="203"/>
    </row>
    <row r="103" spans="1:44" s="202" customFormat="1" ht="15" customHeight="1" x14ac:dyDescent="0.25">
      <c r="A103" s="85"/>
      <c r="B103" s="168"/>
      <c r="C103" s="168"/>
      <c r="D103" s="168"/>
      <c r="E103" s="347"/>
      <c r="F103" s="347" t="s">
        <v>246</v>
      </c>
      <c r="G103" s="347"/>
      <c r="H103" s="347"/>
      <c r="I103" s="376"/>
      <c r="J103" s="365"/>
      <c r="K103" s="344"/>
      <c r="L103" s="344"/>
      <c r="M103" s="365"/>
      <c r="N103" s="344"/>
      <c r="O103" s="344"/>
      <c r="P103" s="349"/>
      <c r="Q103" s="362"/>
      <c r="R103" s="344"/>
      <c r="S103" s="258"/>
      <c r="T103" s="251"/>
      <c r="U103" s="251"/>
      <c r="V103" s="261"/>
      <c r="W103" s="245"/>
      <c r="X103" s="205"/>
      <c r="Y103" s="204"/>
      <c r="Z103" s="204"/>
      <c r="AA103" s="204"/>
      <c r="AB103" s="204"/>
      <c r="AC103" s="204"/>
      <c r="AD103" s="204"/>
      <c r="AE103" s="204"/>
      <c r="AF103" s="204"/>
      <c r="AG103" s="204"/>
      <c r="AH103" s="204"/>
      <c r="AI103" s="204"/>
      <c r="AJ103" s="204"/>
      <c r="AK103" s="204"/>
      <c r="AL103" s="204"/>
      <c r="AM103" s="204"/>
      <c r="AN103" s="204"/>
      <c r="AO103" s="204"/>
      <c r="AP103" s="204"/>
      <c r="AQ103" s="204"/>
      <c r="AR103" s="203"/>
    </row>
    <row r="104" spans="1:44" s="202" customFormat="1" ht="43.5" customHeight="1" thickBot="1" x14ac:dyDescent="0.3">
      <c r="A104" s="85"/>
      <c r="B104" s="181"/>
      <c r="C104" s="181"/>
      <c r="D104" s="181"/>
      <c r="E104" s="124"/>
      <c r="F104" s="182" t="s">
        <v>243</v>
      </c>
      <c r="G104" s="124"/>
      <c r="H104" s="124"/>
      <c r="I104" s="377"/>
      <c r="J104" s="366"/>
      <c r="K104" s="345"/>
      <c r="L104" s="345"/>
      <c r="M104" s="366"/>
      <c r="N104" s="345"/>
      <c r="O104" s="345"/>
      <c r="P104" s="350"/>
      <c r="Q104" s="342" t="s">
        <v>70</v>
      </c>
      <c r="R104" s="345"/>
      <c r="S104" s="259"/>
      <c r="T104" s="252"/>
      <c r="U104" s="252"/>
      <c r="V104" s="262"/>
      <c r="W104" s="246"/>
      <c r="X104" s="205"/>
      <c r="Y104" s="204"/>
      <c r="Z104" s="204"/>
      <c r="AA104" s="204"/>
      <c r="AB104" s="204"/>
      <c r="AC104" s="204"/>
      <c r="AD104" s="204"/>
      <c r="AE104" s="204"/>
      <c r="AF104" s="204"/>
      <c r="AG104" s="204"/>
      <c r="AH104" s="204"/>
      <c r="AI104" s="204"/>
      <c r="AJ104" s="204"/>
      <c r="AK104" s="204"/>
      <c r="AL104" s="204"/>
      <c r="AM104" s="204"/>
      <c r="AN104" s="204"/>
      <c r="AO104" s="204"/>
      <c r="AP104" s="204"/>
      <c r="AQ104" s="204"/>
      <c r="AR104" s="203"/>
    </row>
    <row r="105" spans="1:44" s="204" customFormat="1" ht="21.75" customHeight="1" x14ac:dyDescent="0.25">
      <c r="A105" s="50"/>
      <c r="B105" s="89"/>
      <c r="C105" s="89"/>
      <c r="D105" s="89"/>
      <c r="E105" s="89"/>
      <c r="F105" s="324"/>
      <c r="G105" s="89"/>
      <c r="H105" s="89"/>
      <c r="I105" s="49"/>
      <c r="J105" s="325"/>
      <c r="K105" s="325"/>
      <c r="L105" s="325"/>
      <c r="M105" s="325"/>
      <c r="N105" s="325"/>
      <c r="O105" s="326" t="s">
        <v>218</v>
      </c>
      <c r="P105" s="327"/>
      <c r="Q105" s="326"/>
      <c r="R105" s="329">
        <f>SUM(R13:R104)</f>
        <v>81370</v>
      </c>
      <c r="S105" s="330"/>
      <c r="T105" s="328">
        <f>SUM(T13:T104)</f>
        <v>36</v>
      </c>
      <c r="U105" s="328">
        <f>SUM(U13:U104)</f>
        <v>4</v>
      </c>
      <c r="V105" s="328">
        <f>SUM(V13:V104)</f>
        <v>4</v>
      </c>
      <c r="W105" s="328">
        <f>SUM(W13:W104)</f>
        <v>44</v>
      </c>
      <c r="X105" s="205"/>
    </row>
    <row r="106" spans="1:44" ht="15" customHeight="1" thickBot="1" x14ac:dyDescent="0.3">
      <c r="T106" s="53"/>
      <c r="W106" s="49"/>
    </row>
    <row r="107" spans="1:44" ht="16.5" customHeight="1" thickBot="1" x14ac:dyDescent="0.3">
      <c r="A107" s="300"/>
      <c r="B107" s="380" t="s">
        <v>215</v>
      </c>
      <c r="C107" s="380"/>
      <c r="D107" s="380"/>
      <c r="E107" s="380"/>
      <c r="F107" s="380"/>
      <c r="G107" s="380"/>
      <c r="H107" s="380"/>
      <c r="I107" s="380"/>
      <c r="J107" s="380"/>
      <c r="K107" s="380"/>
      <c r="L107" s="380"/>
      <c r="M107" s="380"/>
      <c r="N107" s="301"/>
      <c r="O107" s="301"/>
      <c r="P107" s="302"/>
      <c r="Q107" s="303"/>
      <c r="R107" s="303"/>
      <c r="S107" s="304"/>
      <c r="T107" s="304"/>
      <c r="U107" s="301"/>
      <c r="V107" s="305"/>
      <c r="W107" s="306"/>
    </row>
    <row r="108" spans="1:44" ht="15" customHeight="1" x14ac:dyDescent="0.25">
      <c r="A108" s="300"/>
      <c r="B108" s="335"/>
      <c r="C108" s="336"/>
      <c r="D108" s="336"/>
      <c r="E108" s="336"/>
      <c r="F108" s="281"/>
      <c r="G108" s="281"/>
      <c r="H108" s="281"/>
      <c r="I108" s="281"/>
      <c r="J108" s="381" t="s">
        <v>216</v>
      </c>
      <c r="K108" s="381"/>
      <c r="L108" s="381"/>
      <c r="M108" s="381"/>
      <c r="N108" s="381"/>
      <c r="O108" s="381"/>
      <c r="P108" s="281"/>
      <c r="Q108" s="281"/>
      <c r="R108" s="309"/>
      <c r="S108" s="314"/>
      <c r="T108" s="315"/>
      <c r="U108" s="315"/>
      <c r="V108" s="316"/>
      <c r="W108" s="331">
        <v>1</v>
      </c>
    </row>
    <row r="109" spans="1:44" ht="15" customHeight="1" x14ac:dyDescent="0.25">
      <c r="A109" s="307"/>
      <c r="B109" s="337"/>
      <c r="C109" s="338"/>
      <c r="D109" s="338"/>
      <c r="E109" s="338"/>
      <c r="F109" s="89"/>
      <c r="G109" s="89"/>
      <c r="H109" s="89"/>
      <c r="I109" s="89"/>
      <c r="J109" s="353" t="s">
        <v>217</v>
      </c>
      <c r="K109" s="353"/>
      <c r="L109" s="353"/>
      <c r="M109" s="353"/>
      <c r="N109" s="353"/>
      <c r="O109" s="353"/>
      <c r="P109" s="89"/>
      <c r="Q109" s="89"/>
      <c r="R109" s="310"/>
      <c r="S109" s="317"/>
      <c r="T109" s="318"/>
      <c r="U109" s="318"/>
      <c r="V109" s="319"/>
      <c r="W109" s="332">
        <v>1</v>
      </c>
    </row>
    <row r="110" spans="1:44" ht="8.25" customHeight="1" thickBot="1" x14ac:dyDescent="0.3">
      <c r="A110" s="308"/>
      <c r="B110" s="339"/>
      <c r="C110" s="340"/>
      <c r="D110" s="340"/>
      <c r="E110" s="340"/>
      <c r="F110" s="52"/>
      <c r="G110" s="52"/>
      <c r="H110" s="52"/>
      <c r="I110" s="52"/>
      <c r="J110" s="52"/>
      <c r="K110" s="313"/>
      <c r="L110" s="313"/>
      <c r="M110" s="313"/>
      <c r="N110" s="313"/>
      <c r="O110" s="313"/>
      <c r="P110" s="52"/>
      <c r="Q110" s="52"/>
      <c r="R110" s="311"/>
      <c r="S110" s="320"/>
      <c r="T110" s="321"/>
      <c r="U110" s="321"/>
      <c r="V110" s="322"/>
      <c r="W110" s="323"/>
    </row>
    <row r="111" spans="1:44" ht="6" customHeight="1" x14ac:dyDescent="0.25">
      <c r="T111" s="53"/>
      <c r="W111" s="49"/>
    </row>
    <row r="112" spans="1:44" ht="18" customHeight="1" x14ac:dyDescent="0.25">
      <c r="O112" s="312" t="s">
        <v>23</v>
      </c>
      <c r="T112" s="53"/>
      <c r="W112" s="333">
        <f>+SUM(W105:W110)</f>
        <v>46</v>
      </c>
    </row>
    <row r="113" spans="20:25" x14ac:dyDescent="0.25">
      <c r="W113" s="49"/>
    </row>
    <row r="114" spans="20:25" x14ac:dyDescent="0.25">
      <c r="T114" s="53"/>
      <c r="W114" s="49"/>
      <c r="Y114" s="89"/>
    </row>
    <row r="115" spans="20:25" x14ac:dyDescent="0.25">
      <c r="W115" s="49"/>
    </row>
    <row r="116" spans="20:25" x14ac:dyDescent="0.25">
      <c r="W116" s="2"/>
      <c r="X116" s="2"/>
    </row>
    <row r="117" spans="20:25" x14ac:dyDescent="0.25">
      <c r="W117" s="2"/>
      <c r="X117" s="2"/>
    </row>
    <row r="118" spans="20:25" x14ac:dyDescent="0.25">
      <c r="W118" s="2"/>
      <c r="X118" s="2"/>
    </row>
    <row r="119" spans="20:25" x14ac:dyDescent="0.25">
      <c r="W119" s="2"/>
      <c r="X119" s="2"/>
    </row>
    <row r="120" spans="20:25" x14ac:dyDescent="0.25">
      <c r="W120" s="2"/>
      <c r="X120" s="2"/>
    </row>
    <row r="121" spans="20:25" x14ac:dyDescent="0.25">
      <c r="W121" s="2"/>
      <c r="X121" s="2"/>
    </row>
    <row r="122" spans="20:25" x14ac:dyDescent="0.25">
      <c r="W122" s="2"/>
      <c r="X122" s="2"/>
    </row>
    <row r="123" spans="20:25" x14ac:dyDescent="0.25">
      <c r="W123" s="2"/>
      <c r="X123" s="2"/>
    </row>
    <row r="124" spans="20:25" x14ac:dyDescent="0.25">
      <c r="W124" s="2"/>
      <c r="X124" s="2"/>
    </row>
    <row r="125" spans="20:25" x14ac:dyDescent="0.25">
      <c r="W125" s="2"/>
      <c r="X125" s="2"/>
    </row>
    <row r="126" spans="20:25" x14ac:dyDescent="0.25">
      <c r="W126" s="2"/>
      <c r="X126" s="2"/>
    </row>
    <row r="127" spans="20:25" x14ac:dyDescent="0.25">
      <c r="W127" s="2"/>
      <c r="X127" s="2"/>
    </row>
    <row r="128" spans="20:25" x14ac:dyDescent="0.25">
      <c r="W128" s="2"/>
      <c r="X128" s="2"/>
    </row>
    <row r="129" spans="23:24" x14ac:dyDescent="0.25">
      <c r="W129" s="2"/>
      <c r="X129" s="2"/>
    </row>
    <row r="130" spans="23:24" x14ac:dyDescent="0.25">
      <c r="W130" s="2"/>
      <c r="X130" s="2"/>
    </row>
    <row r="131" spans="23:24" x14ac:dyDescent="0.25">
      <c r="W131" s="2"/>
      <c r="X131" s="2"/>
    </row>
    <row r="132" spans="23:24" x14ac:dyDescent="0.25">
      <c r="W132" s="2"/>
      <c r="X132" s="2"/>
    </row>
    <row r="133" spans="23:24" x14ac:dyDescent="0.25">
      <c r="W133" s="2"/>
      <c r="X133" s="2"/>
    </row>
    <row r="134" spans="23:24" x14ac:dyDescent="0.25">
      <c r="W134" s="2"/>
      <c r="X134" s="2"/>
    </row>
    <row r="135" spans="23:24" x14ac:dyDescent="0.25">
      <c r="W135" s="2"/>
      <c r="X135" s="2"/>
    </row>
    <row r="136" spans="23:24" x14ac:dyDescent="0.25">
      <c r="W136" s="2"/>
      <c r="X136" s="2"/>
    </row>
    <row r="137" spans="23:24" x14ac:dyDescent="0.25">
      <c r="W137" s="2"/>
      <c r="X137" s="2"/>
    </row>
    <row r="138" spans="23:24" x14ac:dyDescent="0.25">
      <c r="W138" s="2"/>
      <c r="X138" s="2"/>
    </row>
  </sheetData>
  <mergeCells count="94">
    <mergeCell ref="J24:J26"/>
    <mergeCell ref="M21:M23"/>
    <mergeCell ref="M24:M26"/>
    <mergeCell ref="J29:J33"/>
    <mergeCell ref="B78:B80"/>
    <mergeCell ref="M54:M60"/>
    <mergeCell ref="M40:M43"/>
    <mergeCell ref="M34:M39"/>
    <mergeCell ref="M29:M33"/>
    <mergeCell ref="J34:J39"/>
    <mergeCell ref="J40:J43"/>
    <mergeCell ref="J44:J47"/>
    <mergeCell ref="J48:J51"/>
    <mergeCell ref="J54:J60"/>
    <mergeCell ref="J61:J66"/>
    <mergeCell ref="J67:J72"/>
    <mergeCell ref="M67:M72"/>
    <mergeCell ref="M48:M51"/>
    <mergeCell ref="M44:M47"/>
    <mergeCell ref="I73:I77"/>
    <mergeCell ref="I54:I60"/>
    <mergeCell ref="M61:M66"/>
    <mergeCell ref="J73:J77"/>
    <mergeCell ref="M73:M77"/>
    <mergeCell ref="F59:F60"/>
    <mergeCell ref="M78:M84"/>
    <mergeCell ref="M85:M96"/>
    <mergeCell ref="I97:I104"/>
    <mergeCell ref="I67:I72"/>
    <mergeCell ref="F76:F77"/>
    <mergeCell ref="S6:T6"/>
    <mergeCell ref="A53:M53"/>
    <mergeCell ref="H29:H30"/>
    <mergeCell ref="G17:G20"/>
    <mergeCell ref="I21:I26"/>
    <mergeCell ref="G13:G16"/>
    <mergeCell ref="M17:M20"/>
    <mergeCell ref="I17:I20"/>
    <mergeCell ref="F46:F47"/>
    <mergeCell ref="H31:H32"/>
    <mergeCell ref="I13:I16"/>
    <mergeCell ref="J13:J16"/>
    <mergeCell ref="A6:D6"/>
    <mergeCell ref="I48:I51"/>
    <mergeCell ref="I44:I47"/>
    <mergeCell ref="J21:J23"/>
    <mergeCell ref="S5:T5"/>
    <mergeCell ref="A5:D5"/>
    <mergeCell ref="A1:W1"/>
    <mergeCell ref="A2:W2"/>
    <mergeCell ref="S3:T3"/>
    <mergeCell ref="U3:W3"/>
    <mergeCell ref="J4:R4"/>
    <mergeCell ref="Q3:R3"/>
    <mergeCell ref="E3:F3"/>
    <mergeCell ref="E4:F4"/>
    <mergeCell ref="A3:D3"/>
    <mergeCell ref="A4:D4"/>
    <mergeCell ref="S4:T4"/>
    <mergeCell ref="U4:W4"/>
    <mergeCell ref="J5:R5"/>
    <mergeCell ref="E5:F5"/>
    <mergeCell ref="E6:F6"/>
    <mergeCell ref="Q6:R6"/>
    <mergeCell ref="Q7:R7"/>
    <mergeCell ref="B107:M107"/>
    <mergeCell ref="J108:O108"/>
    <mergeCell ref="J17:J20"/>
    <mergeCell ref="B28:P28"/>
    <mergeCell ref="J97:J104"/>
    <mergeCell ref="I78:I84"/>
    <mergeCell ref="I85:I96"/>
    <mergeCell ref="J78:J84"/>
    <mergeCell ref="J85:J96"/>
    <mergeCell ref="M97:M104"/>
    <mergeCell ref="Q58:Q59"/>
    <mergeCell ref="Q62:Q65"/>
    <mergeCell ref="Q82:Q83"/>
    <mergeCell ref="J109:O109"/>
    <mergeCell ref="A7:D7"/>
    <mergeCell ref="E7:F7"/>
    <mergeCell ref="A8:W8"/>
    <mergeCell ref="S7:T7"/>
    <mergeCell ref="I29:I33"/>
    <mergeCell ref="I34:I39"/>
    <mergeCell ref="F42:F43"/>
    <mergeCell ref="I40:I43"/>
    <mergeCell ref="T12:W12"/>
    <mergeCell ref="B12:P12"/>
    <mergeCell ref="G24:G26"/>
    <mergeCell ref="G21:G23"/>
    <mergeCell ref="M13:M16"/>
    <mergeCell ref="Q102:Q103"/>
    <mergeCell ref="Q70:Q71"/>
  </mergeCells>
  <hyperlinks>
    <hyperlink ref="F16" r:id="rId1" xr:uid="{4AD261F5-591A-4D09-ADB8-90C26BF57E30}"/>
    <hyperlink ref="F26" r:id="rId2" xr:uid="{56852D85-DD5D-4874-8F1A-7F2B3F161C9C}"/>
    <hyperlink ref="F76" r:id="rId3" xr:uid="{EF685EEB-4903-4CD9-9E16-DEF59ECB5858}"/>
    <hyperlink ref="F20" r:id="rId4" xr:uid="{36F890E9-0C4A-4EA9-8786-19E0269F6A51}"/>
    <hyperlink ref="F33" r:id="rId5" xr:uid="{3AF0B11F-8F16-4A53-BE5A-39207979952A}"/>
    <hyperlink ref="F59" r:id="rId6" xr:uid="{1001C0F2-73FD-4560-BECE-FC7D8C2D515B}"/>
    <hyperlink ref="F96" r:id="rId7" xr:uid="{61DB88A7-CA80-4185-BE0B-5EB97C653442}"/>
    <hyperlink ref="F72" r:id="rId8" xr:uid="{89DEA48F-D438-424A-8B9D-AAB48472AB95}"/>
    <hyperlink ref="F84" r:id="rId9" xr:uid="{C230411F-6D72-4182-BC90-DA384F45F01B}"/>
    <hyperlink ref="F46" r:id="rId10" xr:uid="{11F0BC90-0078-470E-BDCB-8454F5BFD380}"/>
    <hyperlink ref="F51" r:id="rId11" location="start=1" xr:uid="{47FACA2B-6310-48DD-B5E1-6686DD0400AB}"/>
    <hyperlink ref="F42" r:id="rId12" xr:uid="{6FE03F94-E9CA-437B-9A75-7AE755FBC179}"/>
    <hyperlink ref="F39" r:id="rId13" xr:uid="{84ADF415-3B5D-4A9C-BC49-3FFD8875AC5F}"/>
    <hyperlink ref="F104" r:id="rId14" xr:uid="{56866259-B5F1-4D6B-9DD1-9038A5CB2B23}"/>
  </hyperlinks>
  <pageMargins left="0.7" right="0.7" top="0.75" bottom="0.75" header="0.3" footer="0.3"/>
  <pageSetup scale="51" orientation="landscape" r:id="rId15"/>
  <drawing r:id="rId1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F6F1BA-1E51-41F6-95E7-45E1E88191F1}">
  <sheetPr>
    <tabColor theme="9" tint="0.59999389629810485"/>
  </sheetPr>
  <dimension ref="A1:AR139"/>
  <sheetViews>
    <sheetView showGridLines="0" topLeftCell="B66" zoomScaleNormal="100" workbookViewId="0">
      <selection activeCell="H7" sqref="H7"/>
    </sheetView>
  </sheetViews>
  <sheetFormatPr defaultColWidth="9.28515625" defaultRowHeight="12.75" outlineLevelCol="2" x14ac:dyDescent="0.25"/>
  <cols>
    <col min="1" max="1" width="4.7109375" style="2" hidden="1" customWidth="1" outlineLevel="2"/>
    <col min="2" max="2" width="11.140625" style="5" customWidth="1" collapsed="1"/>
    <col min="3" max="3" width="13.5703125" style="5" customWidth="1"/>
    <col min="4" max="4" width="8.42578125" style="5" customWidth="1"/>
    <col min="5" max="5" width="17" style="2" customWidth="1"/>
    <col min="6" max="6" width="54.28515625" style="2" customWidth="1"/>
    <col min="7" max="7" width="14.42578125" style="2" customWidth="1"/>
    <col min="8" max="8" width="31" style="2" customWidth="1"/>
    <col min="9" max="9" width="28.7109375" style="2" customWidth="1"/>
    <col min="10" max="10" width="17.7109375" style="2" customWidth="1"/>
    <col min="11" max="11" width="5.28515625" style="2" customWidth="1"/>
    <col min="12" max="12" width="5.85546875" style="2" customWidth="1"/>
    <col min="13" max="14" width="5.28515625" style="2" customWidth="1"/>
    <col min="15" max="15" width="11" style="2" customWidth="1"/>
    <col min="16" max="16" width="4.5703125" style="39" customWidth="1"/>
    <col min="17" max="17" width="15" style="6" customWidth="1"/>
    <col min="18" max="18" width="12.5703125" style="6" customWidth="1"/>
    <col min="19" max="19" width="13" style="53" bestFit="1" customWidth="1"/>
    <col min="20" max="20" width="13" style="2" bestFit="1" customWidth="1"/>
    <col min="21" max="21" width="12.42578125" style="2" customWidth="1"/>
    <col min="22" max="22" width="10.42578125" style="79" bestFit="1" customWidth="1"/>
    <col min="23" max="23" width="19.28515625" style="68" customWidth="1"/>
    <col min="24" max="24" width="9.28515625" style="30"/>
    <col min="25" max="25" width="12" style="30" bestFit="1" customWidth="1"/>
    <col min="26" max="34" width="9.28515625" style="30"/>
    <col min="35" max="42" width="9.28515625" style="49"/>
    <col min="43" max="16384" width="9.28515625" style="2"/>
  </cols>
  <sheetData>
    <row r="1" spans="1:43" s="1" customFormat="1" ht="20.65" customHeight="1" x14ac:dyDescent="0.25">
      <c r="A1" s="383" t="s">
        <v>103</v>
      </c>
      <c r="B1" s="383"/>
      <c r="C1" s="383"/>
      <c r="D1" s="383"/>
      <c r="E1" s="383"/>
      <c r="F1" s="383"/>
      <c r="G1" s="383"/>
      <c r="H1" s="383"/>
      <c r="I1" s="383"/>
      <c r="J1" s="383"/>
      <c r="K1" s="383"/>
      <c r="L1" s="383"/>
      <c r="M1" s="383"/>
      <c r="N1" s="383"/>
      <c r="O1" s="383"/>
      <c r="P1" s="383"/>
      <c r="Q1" s="383"/>
      <c r="R1" s="383"/>
      <c r="S1" s="383"/>
      <c r="T1" s="383"/>
      <c r="U1" s="383"/>
      <c r="V1" s="383"/>
      <c r="W1" s="384"/>
      <c r="X1" s="30"/>
      <c r="Y1" s="60"/>
      <c r="Z1" s="60"/>
      <c r="AA1" s="60"/>
      <c r="AB1" s="60"/>
      <c r="AC1" s="60"/>
      <c r="AD1" s="60"/>
      <c r="AE1" s="60"/>
      <c r="AF1" s="60"/>
      <c r="AG1" s="60"/>
      <c r="AH1" s="60"/>
      <c r="AI1" s="61"/>
      <c r="AJ1" s="61"/>
      <c r="AK1" s="61"/>
      <c r="AL1" s="61"/>
      <c r="AM1" s="61"/>
      <c r="AN1" s="61"/>
      <c r="AO1" s="61"/>
      <c r="AP1" s="61"/>
    </row>
    <row r="2" spans="1:43" ht="20.65" customHeight="1" x14ac:dyDescent="0.25">
      <c r="A2" s="385" t="s">
        <v>202</v>
      </c>
      <c r="B2" s="385"/>
      <c r="C2" s="385"/>
      <c r="D2" s="385"/>
      <c r="E2" s="385"/>
      <c r="F2" s="385"/>
      <c r="G2" s="385"/>
      <c r="H2" s="385"/>
      <c r="I2" s="385"/>
      <c r="J2" s="385"/>
      <c r="K2" s="385"/>
      <c r="L2" s="385"/>
      <c r="M2" s="385"/>
      <c r="N2" s="385"/>
      <c r="O2" s="385"/>
      <c r="P2" s="385"/>
      <c r="Q2" s="385"/>
      <c r="R2" s="385"/>
      <c r="S2" s="385"/>
      <c r="T2" s="385"/>
      <c r="U2" s="385"/>
      <c r="V2" s="385"/>
      <c r="W2" s="386"/>
    </row>
    <row r="3" spans="1:43" s="7" customFormat="1" ht="21" x14ac:dyDescent="0.25">
      <c r="A3" s="354" t="s">
        <v>30</v>
      </c>
      <c r="B3" s="354"/>
      <c r="C3" s="354"/>
      <c r="D3" s="354"/>
      <c r="E3" s="356"/>
      <c r="F3" s="356"/>
      <c r="G3" s="29"/>
      <c r="H3" s="29"/>
      <c r="I3" s="334" t="s">
        <v>212</v>
      </c>
      <c r="J3" s="220"/>
      <c r="K3" s="220"/>
      <c r="L3" s="220"/>
      <c r="M3" s="220"/>
      <c r="N3" s="220"/>
      <c r="O3" s="220"/>
      <c r="P3" s="55"/>
      <c r="Q3" s="379" t="s">
        <v>18</v>
      </c>
      <c r="R3" s="379"/>
      <c r="S3" s="387" t="s">
        <v>213</v>
      </c>
      <c r="T3" s="387"/>
      <c r="U3" s="389"/>
      <c r="V3" s="389"/>
      <c r="W3" s="390"/>
      <c r="X3" s="58"/>
      <c r="Y3" s="58"/>
      <c r="Z3" s="58"/>
      <c r="AA3" s="58"/>
      <c r="AB3" s="58"/>
      <c r="AC3" s="58"/>
      <c r="AD3" s="58"/>
      <c r="AE3" s="58"/>
      <c r="AF3" s="58"/>
      <c r="AG3" s="58"/>
      <c r="AH3" s="58"/>
      <c r="AI3" s="62"/>
      <c r="AJ3" s="62"/>
      <c r="AK3" s="62"/>
      <c r="AL3" s="62"/>
      <c r="AM3" s="62"/>
      <c r="AN3" s="62"/>
      <c r="AO3" s="62"/>
      <c r="AP3" s="62"/>
    </row>
    <row r="4" spans="1:43" s="7" customFormat="1" ht="15" x14ac:dyDescent="0.25">
      <c r="A4" s="354" t="s">
        <v>28</v>
      </c>
      <c r="B4" s="354"/>
      <c r="C4" s="354"/>
      <c r="D4" s="354"/>
      <c r="E4" s="356"/>
      <c r="F4" s="356"/>
      <c r="G4" s="29"/>
      <c r="H4" s="29"/>
      <c r="I4" s="29"/>
      <c r="J4" s="391"/>
      <c r="K4" s="391"/>
      <c r="L4" s="391"/>
      <c r="M4" s="391"/>
      <c r="N4" s="391"/>
      <c r="O4" s="391"/>
      <c r="P4" s="391"/>
      <c r="Q4" s="391"/>
      <c r="R4" s="391"/>
      <c r="S4" s="388" t="s">
        <v>197</v>
      </c>
      <c r="T4" s="388"/>
      <c r="U4" s="389"/>
      <c r="V4" s="389"/>
      <c r="W4" s="390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62"/>
      <c r="AJ4" s="62"/>
      <c r="AK4" s="62"/>
      <c r="AL4" s="62"/>
      <c r="AM4" s="62"/>
      <c r="AN4" s="62"/>
      <c r="AO4" s="62"/>
      <c r="AP4" s="62"/>
    </row>
    <row r="5" spans="1:43" s="7" customFormat="1" ht="21" x14ac:dyDescent="0.25">
      <c r="A5" s="354" t="s">
        <v>29</v>
      </c>
      <c r="B5" s="354"/>
      <c r="C5" s="354"/>
      <c r="D5" s="354"/>
      <c r="E5" s="356"/>
      <c r="F5" s="356"/>
      <c r="G5" s="29"/>
      <c r="H5" s="29"/>
      <c r="I5" s="299">
        <v>44775</v>
      </c>
      <c r="J5" s="391"/>
      <c r="K5" s="391"/>
      <c r="L5" s="391"/>
      <c r="M5" s="391"/>
      <c r="N5" s="391"/>
      <c r="O5" s="391"/>
      <c r="P5" s="391"/>
      <c r="Q5" s="391"/>
      <c r="R5" s="391"/>
      <c r="S5" s="382" t="s">
        <v>198</v>
      </c>
      <c r="T5" s="382"/>
      <c r="U5" s="27"/>
      <c r="V5" s="76"/>
      <c r="W5" s="65"/>
      <c r="X5" s="58"/>
      <c r="Y5" s="58"/>
      <c r="Z5" s="58"/>
      <c r="AA5" s="58"/>
      <c r="AB5" s="58"/>
      <c r="AC5" s="58"/>
      <c r="AD5" s="58"/>
      <c r="AE5" s="58"/>
      <c r="AF5" s="58"/>
      <c r="AG5" s="58"/>
      <c r="AH5" s="58"/>
      <c r="AI5" s="62"/>
      <c r="AJ5" s="62"/>
      <c r="AK5" s="62"/>
      <c r="AL5" s="62"/>
      <c r="AM5" s="62"/>
      <c r="AN5" s="62"/>
      <c r="AO5" s="62"/>
      <c r="AP5" s="62"/>
    </row>
    <row r="6" spans="1:43" s="7" customFormat="1" ht="15" x14ac:dyDescent="0.25">
      <c r="A6" s="354" t="s">
        <v>17</v>
      </c>
      <c r="B6" s="354"/>
      <c r="C6" s="354"/>
      <c r="D6" s="354"/>
      <c r="E6" s="356"/>
      <c r="F6" s="356"/>
      <c r="G6" s="29"/>
      <c r="H6" s="29"/>
      <c r="I6" s="29"/>
      <c r="J6" s="220"/>
      <c r="K6" s="220"/>
      <c r="L6" s="220"/>
      <c r="M6" s="220"/>
      <c r="N6" s="220"/>
      <c r="O6" s="220"/>
      <c r="P6" s="55"/>
      <c r="Q6" s="378"/>
      <c r="R6" s="378"/>
      <c r="S6" s="388" t="s">
        <v>199</v>
      </c>
      <c r="T6" s="388"/>
      <c r="U6" s="27"/>
      <c r="V6" s="76"/>
      <c r="W6" s="65"/>
      <c r="X6" s="58"/>
      <c r="Y6" s="58"/>
      <c r="Z6" s="58"/>
      <c r="AA6" s="58"/>
      <c r="AB6" s="58"/>
      <c r="AC6" s="58"/>
      <c r="AD6" s="58"/>
      <c r="AE6" s="58"/>
      <c r="AF6" s="58"/>
      <c r="AG6" s="58"/>
      <c r="AH6" s="58"/>
      <c r="AI6" s="62"/>
      <c r="AJ6" s="62"/>
      <c r="AK6" s="62"/>
      <c r="AL6" s="62"/>
      <c r="AM6" s="62"/>
      <c r="AN6" s="62"/>
      <c r="AO6" s="62"/>
      <c r="AP6" s="62"/>
    </row>
    <row r="7" spans="1:43" s="7" customFormat="1" ht="15" x14ac:dyDescent="0.25">
      <c r="A7" s="354" t="s">
        <v>16</v>
      </c>
      <c r="B7" s="354"/>
      <c r="C7" s="354"/>
      <c r="D7" s="354"/>
      <c r="E7" s="355"/>
      <c r="F7" s="356"/>
      <c r="G7" s="29"/>
      <c r="H7" s="29"/>
      <c r="I7" s="29"/>
      <c r="J7" s="183"/>
      <c r="K7" s="183"/>
      <c r="L7" s="183"/>
      <c r="M7" s="220"/>
      <c r="N7" s="220"/>
      <c r="O7" s="220"/>
      <c r="P7" s="220"/>
      <c r="Q7" s="379" t="s">
        <v>45</v>
      </c>
      <c r="R7" s="379"/>
      <c r="S7" s="404">
        <v>44958</v>
      </c>
      <c r="T7" s="388"/>
      <c r="U7" s="3"/>
      <c r="V7" s="77"/>
      <c r="W7" s="66"/>
      <c r="X7" s="58"/>
      <c r="Y7" s="58"/>
      <c r="Z7" s="58"/>
      <c r="AA7" s="58"/>
      <c r="AB7" s="58"/>
      <c r="AC7" s="58"/>
      <c r="AD7" s="58"/>
      <c r="AE7" s="58"/>
      <c r="AF7" s="58"/>
      <c r="AG7" s="58"/>
      <c r="AH7" s="58"/>
      <c r="AI7" s="62"/>
      <c r="AJ7" s="62"/>
      <c r="AK7" s="62"/>
      <c r="AL7" s="62"/>
      <c r="AM7" s="62"/>
      <c r="AN7" s="62"/>
      <c r="AO7" s="62"/>
      <c r="AP7" s="62"/>
    </row>
    <row r="8" spans="1:43" ht="13.15" customHeight="1" x14ac:dyDescent="0.25">
      <c r="A8" s="357"/>
      <c r="B8" s="357"/>
      <c r="C8" s="357"/>
      <c r="D8" s="357"/>
      <c r="E8" s="357"/>
      <c r="F8" s="357"/>
      <c r="G8" s="357"/>
      <c r="H8" s="357"/>
      <c r="I8" s="357"/>
      <c r="J8" s="357"/>
      <c r="K8" s="357"/>
      <c r="L8" s="357"/>
      <c r="M8" s="357"/>
      <c r="N8" s="357"/>
      <c r="O8" s="357"/>
      <c r="P8" s="357"/>
      <c r="Q8" s="357"/>
      <c r="R8" s="357"/>
      <c r="S8" s="357"/>
      <c r="T8" s="357"/>
      <c r="U8" s="357"/>
      <c r="V8" s="357"/>
      <c r="W8" s="358"/>
    </row>
    <row r="9" spans="1:43" ht="13.5" thickBot="1" x14ac:dyDescent="0.3">
      <c r="A9" s="1"/>
      <c r="B9" s="4"/>
      <c r="C9" s="4"/>
      <c r="D9" s="4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Q9" s="1"/>
      <c r="R9" s="1"/>
      <c r="S9" s="51"/>
      <c r="T9" s="1"/>
      <c r="U9" s="1"/>
      <c r="V9" s="78"/>
      <c r="W9" s="67"/>
    </row>
    <row r="10" spans="1:43" ht="62.25" customHeight="1" thickBot="1" x14ac:dyDescent="0.3">
      <c r="A10" s="145"/>
      <c r="B10" s="144" t="s">
        <v>33</v>
      </c>
      <c r="C10" s="97" t="s">
        <v>52</v>
      </c>
      <c r="D10" s="97" t="s">
        <v>34</v>
      </c>
      <c r="E10" s="96" t="s">
        <v>200</v>
      </c>
      <c r="F10" s="96" t="s">
        <v>62</v>
      </c>
      <c r="G10" s="96" t="s">
        <v>35</v>
      </c>
      <c r="H10" s="96" t="s">
        <v>36</v>
      </c>
      <c r="I10" s="96" t="s">
        <v>59</v>
      </c>
      <c r="J10" s="96" t="s">
        <v>141</v>
      </c>
      <c r="K10" s="218" t="s">
        <v>4</v>
      </c>
      <c r="L10" s="218" t="s">
        <v>204</v>
      </c>
      <c r="M10" s="218" t="s">
        <v>201</v>
      </c>
      <c r="N10" s="218" t="s">
        <v>203</v>
      </c>
      <c r="O10" s="96" t="s">
        <v>205</v>
      </c>
      <c r="P10" s="105" t="s">
        <v>0</v>
      </c>
      <c r="Q10" s="98" t="s">
        <v>55</v>
      </c>
      <c r="R10" s="99" t="s">
        <v>9</v>
      </c>
      <c r="S10" s="100" t="s">
        <v>1</v>
      </c>
      <c r="T10" s="101" t="s">
        <v>11</v>
      </c>
      <c r="U10" s="102" t="s">
        <v>22</v>
      </c>
      <c r="V10" s="103" t="s">
        <v>19</v>
      </c>
      <c r="W10" s="104" t="s">
        <v>2</v>
      </c>
      <c r="X10" s="59"/>
    </row>
    <row r="11" spans="1:43" ht="13.5" thickBot="1" x14ac:dyDescent="0.3">
      <c r="A11" s="30"/>
      <c r="B11" s="91"/>
      <c r="C11" s="91"/>
      <c r="D11" s="91"/>
      <c r="E11" s="90"/>
      <c r="F11" s="90"/>
      <c r="G11" s="90"/>
      <c r="H11" s="90"/>
      <c r="I11" s="90"/>
      <c r="J11" s="90"/>
      <c r="K11" s="90"/>
      <c r="L11" s="90"/>
      <c r="M11" s="90"/>
      <c r="N11" s="90"/>
      <c r="O11" s="90"/>
      <c r="P11" s="92"/>
      <c r="Q11" s="93"/>
      <c r="R11" s="93"/>
      <c r="S11" s="52"/>
      <c r="T11" s="90"/>
      <c r="U11" s="90"/>
      <c r="V11" s="94"/>
      <c r="W11" s="95"/>
    </row>
    <row r="12" spans="1:43" s="32" customFormat="1" ht="22.5" customHeight="1" thickBot="1" x14ac:dyDescent="0.3">
      <c r="A12" s="146"/>
      <c r="B12" s="373" t="s">
        <v>54</v>
      </c>
      <c r="C12" s="373"/>
      <c r="D12" s="373"/>
      <c r="E12" s="373"/>
      <c r="F12" s="373"/>
      <c r="G12" s="373"/>
      <c r="H12" s="373"/>
      <c r="I12" s="373"/>
      <c r="J12" s="373"/>
      <c r="K12" s="373"/>
      <c r="L12" s="373"/>
      <c r="M12" s="373"/>
      <c r="N12" s="373"/>
      <c r="O12" s="373"/>
      <c r="P12" s="373"/>
      <c r="Q12" s="116"/>
      <c r="R12" s="117"/>
      <c r="S12" s="118"/>
      <c r="T12" s="372"/>
      <c r="U12" s="373"/>
      <c r="V12" s="373"/>
      <c r="W12" s="374"/>
      <c r="X12" s="40"/>
      <c r="Y12" s="40"/>
      <c r="Z12" s="40"/>
      <c r="AA12" s="40"/>
      <c r="AB12" s="40"/>
      <c r="AC12" s="40"/>
      <c r="AD12" s="40"/>
      <c r="AE12" s="40"/>
      <c r="AF12" s="40"/>
      <c r="AG12" s="40"/>
      <c r="AH12" s="40"/>
      <c r="AI12" s="40"/>
      <c r="AJ12" s="40"/>
      <c r="AK12" s="40"/>
      <c r="AL12" s="40"/>
      <c r="AM12" s="40"/>
      <c r="AN12" s="40"/>
      <c r="AO12" s="40"/>
      <c r="AP12" s="40"/>
      <c r="AQ12" s="31"/>
    </row>
    <row r="13" spans="1:43" s="202" customFormat="1" ht="30" customHeight="1" x14ac:dyDescent="0.25">
      <c r="A13" s="147"/>
      <c r="B13" s="272" t="s">
        <v>84</v>
      </c>
      <c r="C13" s="137" t="s">
        <v>56</v>
      </c>
      <c r="D13" s="135" t="s">
        <v>39</v>
      </c>
      <c r="E13" s="134"/>
      <c r="F13" s="273"/>
      <c r="G13" s="361"/>
      <c r="H13" s="137"/>
      <c r="I13" s="369"/>
      <c r="J13" s="361"/>
      <c r="K13" s="221"/>
      <c r="L13" s="221"/>
      <c r="M13" s="361"/>
      <c r="N13" s="221"/>
      <c r="O13" s="221"/>
      <c r="P13" s="254">
        <v>1</v>
      </c>
      <c r="Q13" s="296">
        <v>3880</v>
      </c>
      <c r="R13" s="296">
        <f>PRODUCT(P13,Q13)</f>
        <v>3880</v>
      </c>
      <c r="S13" s="250">
        <v>1</v>
      </c>
      <c r="T13" s="250">
        <f>PRODUCT(P13,S13)</f>
        <v>1</v>
      </c>
      <c r="U13" s="250">
        <v>0.25</v>
      </c>
      <c r="V13" s="260">
        <v>0.25</v>
      </c>
      <c r="W13" s="244">
        <f>SUM(T13,U13,V13)</f>
        <v>1.5</v>
      </c>
      <c r="X13" s="40"/>
      <c r="Y13" s="40"/>
      <c r="Z13" s="40"/>
      <c r="AA13" s="40"/>
      <c r="AB13" s="40"/>
      <c r="AC13" s="40"/>
      <c r="AD13" s="40"/>
      <c r="AE13" s="40"/>
      <c r="AF13" s="40"/>
      <c r="AG13" s="40"/>
      <c r="AH13" s="40"/>
      <c r="AI13" s="40"/>
      <c r="AJ13" s="40"/>
      <c r="AK13" s="40"/>
      <c r="AL13" s="40"/>
      <c r="AM13" s="40"/>
      <c r="AN13" s="40"/>
      <c r="AO13" s="40"/>
      <c r="AP13" s="40"/>
      <c r="AQ13" s="203"/>
    </row>
    <row r="14" spans="1:43" s="35" customFormat="1" ht="15" customHeight="1" x14ac:dyDescent="0.25">
      <c r="A14" s="147"/>
      <c r="B14" s="274"/>
      <c r="C14" s="110"/>
      <c r="D14" s="111"/>
      <c r="E14" s="111"/>
      <c r="F14" s="111"/>
      <c r="G14" s="362"/>
      <c r="H14" s="110"/>
      <c r="I14" s="370"/>
      <c r="J14" s="362"/>
      <c r="K14" s="222"/>
      <c r="L14" s="222"/>
      <c r="M14" s="362"/>
      <c r="N14" s="222"/>
      <c r="O14" s="222"/>
      <c r="P14" s="255"/>
      <c r="Q14" s="297"/>
      <c r="R14" s="297"/>
      <c r="S14" s="251"/>
      <c r="T14" s="251"/>
      <c r="U14" s="251"/>
      <c r="V14" s="261"/>
      <c r="W14" s="245"/>
      <c r="X14" s="40"/>
      <c r="Y14" s="40"/>
      <c r="Z14" s="40"/>
      <c r="AA14" s="40"/>
      <c r="AB14" s="40"/>
      <c r="AC14" s="40"/>
      <c r="AD14" s="40"/>
      <c r="AE14" s="40"/>
      <c r="AF14" s="40"/>
      <c r="AG14" s="40"/>
      <c r="AH14" s="40"/>
      <c r="AI14" s="40"/>
      <c r="AJ14" s="40"/>
      <c r="AK14" s="40"/>
      <c r="AL14" s="40"/>
      <c r="AM14" s="40"/>
      <c r="AN14" s="40"/>
      <c r="AO14" s="40"/>
      <c r="AP14" s="40"/>
      <c r="AQ14" s="36"/>
    </row>
    <row r="15" spans="1:43" s="35" customFormat="1" ht="15" customHeight="1" x14ac:dyDescent="0.25">
      <c r="A15" s="147"/>
      <c r="B15" s="275"/>
      <c r="C15" s="263"/>
      <c r="D15" s="142"/>
      <c r="E15" s="142"/>
      <c r="F15" s="142"/>
      <c r="G15" s="362"/>
      <c r="H15" s="263"/>
      <c r="I15" s="370"/>
      <c r="J15" s="362"/>
      <c r="K15" s="222"/>
      <c r="L15" s="222"/>
      <c r="M15" s="362"/>
      <c r="N15" s="222"/>
      <c r="O15" s="222"/>
      <c r="P15" s="255"/>
      <c r="Q15" s="297" t="s">
        <v>183</v>
      </c>
      <c r="R15" s="297"/>
      <c r="S15" s="251"/>
      <c r="T15" s="251"/>
      <c r="U15" s="251"/>
      <c r="V15" s="261"/>
      <c r="W15" s="245"/>
      <c r="X15" s="40"/>
      <c r="Y15" s="40"/>
      <c r="Z15" s="40"/>
      <c r="AA15" s="40"/>
      <c r="AB15" s="40"/>
      <c r="AC15" s="40"/>
      <c r="AD15" s="40"/>
      <c r="AE15" s="40"/>
      <c r="AF15" s="40"/>
      <c r="AG15" s="40"/>
      <c r="AH15" s="40"/>
      <c r="AI15" s="40"/>
      <c r="AJ15" s="40"/>
      <c r="AK15" s="40"/>
      <c r="AL15" s="40"/>
      <c r="AM15" s="40"/>
      <c r="AN15" s="40"/>
      <c r="AO15" s="40"/>
      <c r="AP15" s="40"/>
      <c r="AQ15" s="36"/>
    </row>
    <row r="16" spans="1:43" s="35" customFormat="1" ht="27" customHeight="1" thickBot="1" x14ac:dyDescent="0.3">
      <c r="A16" s="147"/>
      <c r="B16" s="276"/>
      <c r="C16" s="119"/>
      <c r="D16" s="112"/>
      <c r="E16" s="112"/>
      <c r="F16" s="143"/>
      <c r="G16" s="363"/>
      <c r="H16" s="119"/>
      <c r="I16" s="371"/>
      <c r="J16" s="363"/>
      <c r="K16" s="223"/>
      <c r="L16" s="223"/>
      <c r="M16" s="363"/>
      <c r="N16" s="223"/>
      <c r="O16" s="223"/>
      <c r="P16" s="256"/>
      <c r="Q16" s="297" t="s">
        <v>69</v>
      </c>
      <c r="R16" s="297"/>
      <c r="S16" s="251"/>
      <c r="T16" s="251"/>
      <c r="U16" s="251"/>
      <c r="V16" s="261"/>
      <c r="W16" s="245"/>
      <c r="X16" s="40"/>
      <c r="Y16" s="40"/>
      <c r="Z16" s="40"/>
      <c r="AA16" s="40"/>
      <c r="AB16" s="40"/>
      <c r="AC16" s="40"/>
      <c r="AD16" s="40"/>
      <c r="AE16" s="40"/>
      <c r="AF16" s="40"/>
      <c r="AG16" s="40"/>
      <c r="AH16" s="40"/>
      <c r="AI16" s="40"/>
      <c r="AJ16" s="40"/>
      <c r="AK16" s="40"/>
      <c r="AL16" s="40"/>
      <c r="AM16" s="40"/>
      <c r="AN16" s="40"/>
      <c r="AO16" s="40"/>
      <c r="AP16" s="40"/>
      <c r="AQ16" s="36"/>
    </row>
    <row r="17" spans="1:43" s="202" customFormat="1" ht="30" customHeight="1" x14ac:dyDescent="0.25">
      <c r="A17" s="147"/>
      <c r="B17" s="277" t="s">
        <v>84</v>
      </c>
      <c r="C17" s="264" t="s">
        <v>56</v>
      </c>
      <c r="D17" s="108" t="s">
        <v>58</v>
      </c>
      <c r="E17" s="109"/>
      <c r="F17" s="253"/>
      <c r="G17" s="361"/>
      <c r="H17" s="264"/>
      <c r="I17" s="369"/>
      <c r="J17" s="361"/>
      <c r="K17" s="221"/>
      <c r="L17" s="221"/>
      <c r="M17" s="361"/>
      <c r="N17" s="221"/>
      <c r="O17" s="221"/>
      <c r="P17" s="254">
        <v>1</v>
      </c>
      <c r="Q17" s="296">
        <v>3880</v>
      </c>
      <c r="R17" s="296">
        <f>PRODUCT(P17,Q17)</f>
        <v>3880</v>
      </c>
      <c r="S17" s="250">
        <v>1</v>
      </c>
      <c r="T17" s="250">
        <f>PRODUCT(P17,S17)</f>
        <v>1</v>
      </c>
      <c r="U17" s="250">
        <v>0.25</v>
      </c>
      <c r="V17" s="260">
        <v>0.25</v>
      </c>
      <c r="W17" s="244">
        <f>SUM(T17,U17,V17)</f>
        <v>1.5</v>
      </c>
      <c r="X17" s="40"/>
      <c r="Y17" s="40"/>
      <c r="Z17" s="40"/>
      <c r="AA17" s="40"/>
      <c r="AB17" s="40"/>
      <c r="AC17" s="40"/>
      <c r="AD17" s="40"/>
      <c r="AE17" s="40"/>
      <c r="AF17" s="40"/>
      <c r="AG17" s="40"/>
      <c r="AH17" s="40"/>
      <c r="AI17" s="40"/>
      <c r="AJ17" s="40"/>
      <c r="AK17" s="40"/>
      <c r="AL17" s="40"/>
      <c r="AM17" s="40"/>
      <c r="AN17" s="40"/>
      <c r="AO17" s="40"/>
      <c r="AP17" s="40"/>
      <c r="AQ17" s="203"/>
    </row>
    <row r="18" spans="1:43" s="35" customFormat="1" ht="15" customHeight="1" x14ac:dyDescent="0.25">
      <c r="A18" s="147"/>
      <c r="B18" s="274"/>
      <c r="C18" s="110"/>
      <c r="D18" s="111"/>
      <c r="E18" s="111"/>
      <c r="F18" s="111"/>
      <c r="G18" s="362"/>
      <c r="H18" s="110"/>
      <c r="I18" s="370"/>
      <c r="J18" s="362"/>
      <c r="K18" s="222"/>
      <c r="L18" s="222"/>
      <c r="M18" s="362"/>
      <c r="N18" s="222"/>
      <c r="O18" s="222"/>
      <c r="P18" s="255"/>
      <c r="Q18" s="294"/>
      <c r="R18" s="297"/>
      <c r="S18" s="251"/>
      <c r="T18" s="251"/>
      <c r="U18" s="251"/>
      <c r="V18" s="261"/>
      <c r="W18" s="245"/>
      <c r="X18" s="40"/>
      <c r="Y18" s="40"/>
      <c r="Z18" s="40"/>
      <c r="AA18" s="40"/>
      <c r="AB18" s="40"/>
      <c r="AC18" s="40"/>
      <c r="AD18" s="40"/>
      <c r="AE18" s="40"/>
      <c r="AF18" s="40"/>
      <c r="AG18" s="40"/>
      <c r="AH18" s="40"/>
      <c r="AI18" s="40"/>
      <c r="AJ18" s="40"/>
      <c r="AK18" s="40"/>
      <c r="AL18" s="40"/>
      <c r="AM18" s="40"/>
      <c r="AN18" s="40"/>
      <c r="AO18" s="40"/>
      <c r="AP18" s="40"/>
      <c r="AQ18" s="36"/>
    </row>
    <row r="19" spans="1:43" s="35" customFormat="1" ht="15" customHeight="1" x14ac:dyDescent="0.25">
      <c r="A19" s="147"/>
      <c r="B19" s="275"/>
      <c r="C19" s="263"/>
      <c r="D19" s="142"/>
      <c r="E19" s="142"/>
      <c r="F19" s="142"/>
      <c r="G19" s="362"/>
      <c r="H19" s="263"/>
      <c r="I19" s="370"/>
      <c r="J19" s="362"/>
      <c r="K19" s="222"/>
      <c r="L19" s="222"/>
      <c r="M19" s="362"/>
      <c r="N19" s="222"/>
      <c r="O19" s="222"/>
      <c r="P19" s="255"/>
      <c r="Q19" s="297" t="s">
        <v>183</v>
      </c>
      <c r="R19" s="297"/>
      <c r="S19" s="251"/>
      <c r="T19" s="251"/>
      <c r="U19" s="251"/>
      <c r="V19" s="261"/>
      <c r="W19" s="245"/>
      <c r="X19" s="40"/>
      <c r="Y19" s="40"/>
      <c r="Z19" s="40"/>
      <c r="AA19" s="40"/>
      <c r="AB19" s="40"/>
      <c r="AC19" s="40"/>
      <c r="AD19" s="40"/>
      <c r="AE19" s="40"/>
      <c r="AF19" s="40"/>
      <c r="AG19" s="40"/>
      <c r="AH19" s="40"/>
      <c r="AI19" s="40"/>
      <c r="AJ19" s="40"/>
      <c r="AK19" s="40"/>
      <c r="AL19" s="40"/>
      <c r="AM19" s="40"/>
      <c r="AN19" s="40"/>
      <c r="AO19" s="40"/>
      <c r="AP19" s="40"/>
      <c r="AQ19" s="36"/>
    </row>
    <row r="20" spans="1:43" s="35" customFormat="1" ht="27" customHeight="1" thickBot="1" x14ac:dyDescent="0.3">
      <c r="A20" s="147"/>
      <c r="B20" s="276"/>
      <c r="C20" s="119"/>
      <c r="D20" s="112"/>
      <c r="E20" s="112"/>
      <c r="F20" s="143"/>
      <c r="G20" s="363"/>
      <c r="H20" s="119"/>
      <c r="I20" s="371"/>
      <c r="J20" s="363"/>
      <c r="K20" s="223"/>
      <c r="L20" s="223"/>
      <c r="M20" s="363"/>
      <c r="N20" s="223"/>
      <c r="O20" s="223"/>
      <c r="P20" s="256"/>
      <c r="Q20" s="178" t="s">
        <v>69</v>
      </c>
      <c r="R20" s="178"/>
      <c r="S20" s="252"/>
      <c r="T20" s="252"/>
      <c r="U20" s="252"/>
      <c r="V20" s="262"/>
      <c r="W20" s="246"/>
      <c r="X20" s="40"/>
      <c r="Y20" s="40"/>
      <c r="Z20" s="40"/>
      <c r="AA20" s="40"/>
      <c r="AB20" s="40"/>
      <c r="AC20" s="40"/>
      <c r="AD20" s="40"/>
      <c r="AE20" s="40"/>
      <c r="AF20" s="40"/>
      <c r="AG20" s="40"/>
      <c r="AH20" s="40"/>
      <c r="AI20" s="40"/>
      <c r="AJ20" s="40"/>
      <c r="AK20" s="40"/>
      <c r="AL20" s="40"/>
      <c r="AM20" s="40"/>
      <c r="AN20" s="40"/>
      <c r="AO20" s="40"/>
      <c r="AP20" s="40"/>
      <c r="AQ20" s="36"/>
    </row>
    <row r="21" spans="1:43" s="35" customFormat="1" ht="15.75" customHeight="1" x14ac:dyDescent="0.25">
      <c r="A21" s="147"/>
      <c r="B21" s="278" t="s">
        <v>102</v>
      </c>
      <c r="C21" s="236" t="s">
        <v>38</v>
      </c>
      <c r="D21" s="267" t="s">
        <v>60</v>
      </c>
      <c r="E21" s="150"/>
      <c r="F21" s="150"/>
      <c r="G21" s="375"/>
      <c r="H21" s="236"/>
      <c r="I21" s="375"/>
      <c r="J21" s="375"/>
      <c r="K21" s="235"/>
      <c r="L21" s="235"/>
      <c r="M21" s="375"/>
      <c r="N21" s="235"/>
      <c r="O21" s="235"/>
      <c r="P21" s="266">
        <v>1</v>
      </c>
      <c r="Q21" s="297">
        <v>5510</v>
      </c>
      <c r="R21" s="298">
        <f>PRODUCT(P21,Q21)</f>
        <v>5510</v>
      </c>
      <c r="S21" s="250">
        <v>1</v>
      </c>
      <c r="T21" s="250">
        <f>PRODUCT(P21,S21)</f>
        <v>1</v>
      </c>
      <c r="U21" s="250">
        <v>0.25</v>
      </c>
      <c r="V21" s="260">
        <v>0.25</v>
      </c>
      <c r="W21" s="244">
        <f>SUM(T21,U21,V21)</f>
        <v>1.5</v>
      </c>
      <c r="X21" s="40"/>
      <c r="Y21" s="40"/>
      <c r="Z21" s="40"/>
      <c r="AA21" s="40"/>
      <c r="AB21" s="40"/>
      <c r="AC21" s="40"/>
      <c r="AD21" s="40"/>
      <c r="AE21" s="40"/>
      <c r="AF21" s="40"/>
      <c r="AG21" s="40"/>
      <c r="AH21" s="40"/>
      <c r="AI21" s="40"/>
      <c r="AJ21" s="40"/>
      <c r="AK21" s="40"/>
      <c r="AL21" s="40"/>
      <c r="AM21" s="40"/>
      <c r="AN21" s="40"/>
      <c r="AO21" s="40"/>
      <c r="AP21" s="40"/>
      <c r="AQ21" s="36"/>
    </row>
    <row r="22" spans="1:43" s="35" customFormat="1" ht="15.75" customHeight="1" x14ac:dyDescent="0.25">
      <c r="A22" s="147"/>
      <c r="B22" s="278"/>
      <c r="C22" s="236"/>
      <c r="D22" s="142"/>
      <c r="E22" s="142"/>
      <c r="F22" s="142"/>
      <c r="G22" s="376"/>
      <c r="H22" s="142"/>
      <c r="I22" s="376"/>
      <c r="J22" s="376"/>
      <c r="K22" s="236"/>
      <c r="L22" s="236"/>
      <c r="M22" s="376"/>
      <c r="N22" s="236"/>
      <c r="O22" s="236"/>
      <c r="P22" s="267"/>
      <c r="Q22" s="297" t="s">
        <v>71</v>
      </c>
      <c r="R22" s="297"/>
      <c r="S22" s="251"/>
      <c r="T22" s="251"/>
      <c r="U22" s="251"/>
      <c r="V22" s="251"/>
      <c r="W22" s="245"/>
      <c r="X22" s="40"/>
      <c r="Y22" s="40"/>
      <c r="Z22" s="40"/>
      <c r="AA22" s="40"/>
      <c r="AB22" s="40"/>
      <c r="AC22" s="40"/>
      <c r="AD22" s="40"/>
      <c r="AE22" s="40"/>
      <c r="AF22" s="40"/>
      <c r="AG22" s="40"/>
      <c r="AH22" s="40"/>
      <c r="AI22" s="40"/>
      <c r="AJ22" s="40"/>
      <c r="AK22" s="40"/>
      <c r="AL22" s="40"/>
      <c r="AM22" s="40"/>
      <c r="AN22" s="40"/>
      <c r="AO22" s="40"/>
      <c r="AP22" s="40"/>
      <c r="AQ22" s="36"/>
    </row>
    <row r="23" spans="1:43" s="35" customFormat="1" ht="15.75" customHeight="1" thickBot="1" x14ac:dyDescent="0.3">
      <c r="A23" s="147"/>
      <c r="B23" s="279"/>
      <c r="C23" s="112"/>
      <c r="D23" s="112"/>
      <c r="E23" s="149"/>
      <c r="F23" s="149"/>
      <c r="G23" s="377"/>
      <c r="H23" s="112"/>
      <c r="I23" s="376"/>
      <c r="J23" s="377"/>
      <c r="K23" s="237"/>
      <c r="L23" s="237"/>
      <c r="M23" s="377"/>
      <c r="N23" s="237"/>
      <c r="O23" s="237"/>
      <c r="P23" s="268"/>
      <c r="Q23" s="178" t="s">
        <v>70</v>
      </c>
      <c r="R23" s="178"/>
      <c r="S23" s="251"/>
      <c r="T23" s="251"/>
      <c r="U23" s="251"/>
      <c r="V23" s="251"/>
      <c r="W23" s="245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J23" s="40"/>
      <c r="AK23" s="40"/>
      <c r="AL23" s="40"/>
      <c r="AM23" s="40"/>
      <c r="AN23" s="40"/>
      <c r="AO23" s="40"/>
      <c r="AP23" s="40"/>
      <c r="AQ23" s="36"/>
    </row>
    <row r="24" spans="1:43" s="35" customFormat="1" ht="15" customHeight="1" x14ac:dyDescent="0.25">
      <c r="A24" s="147"/>
      <c r="B24" s="278" t="s">
        <v>102</v>
      </c>
      <c r="C24" s="236" t="s">
        <v>38</v>
      </c>
      <c r="D24" s="267" t="s">
        <v>63</v>
      </c>
      <c r="E24" s="150"/>
      <c r="F24" s="150"/>
      <c r="G24" s="375"/>
      <c r="H24" s="236"/>
      <c r="I24" s="376"/>
      <c r="J24" s="375"/>
      <c r="K24" s="235"/>
      <c r="L24" s="235"/>
      <c r="M24" s="375"/>
      <c r="N24" s="235"/>
      <c r="O24" s="235"/>
      <c r="P24" s="266">
        <v>1</v>
      </c>
      <c r="Q24" s="297">
        <v>3130</v>
      </c>
      <c r="R24" s="297">
        <f>PRODUCT(P24,Q24)</f>
        <v>3130</v>
      </c>
      <c r="S24" s="250">
        <v>1</v>
      </c>
      <c r="T24" s="250">
        <f>PRODUCT(P24,S24)</f>
        <v>1</v>
      </c>
      <c r="U24" s="250">
        <v>0.25</v>
      </c>
      <c r="V24" s="260">
        <v>0.25</v>
      </c>
      <c r="W24" s="244">
        <f>SUM(T24,U24,V24)</f>
        <v>1.5</v>
      </c>
      <c r="X24" s="40"/>
      <c r="Y24" s="40"/>
      <c r="Z24" s="40"/>
      <c r="AA24" s="40"/>
      <c r="AB24" s="40"/>
      <c r="AC24" s="40"/>
      <c r="AD24" s="40"/>
      <c r="AE24" s="40"/>
      <c r="AF24" s="40"/>
      <c r="AG24" s="40"/>
      <c r="AH24" s="40"/>
      <c r="AI24" s="40"/>
      <c r="AJ24" s="40"/>
      <c r="AK24" s="40"/>
      <c r="AL24" s="40"/>
      <c r="AM24" s="40"/>
      <c r="AN24" s="40"/>
      <c r="AO24" s="40"/>
      <c r="AP24" s="40"/>
      <c r="AQ24" s="36"/>
    </row>
    <row r="25" spans="1:43" s="35" customFormat="1" ht="15" customHeight="1" x14ac:dyDescent="0.25">
      <c r="A25" s="147"/>
      <c r="B25" s="280"/>
      <c r="C25" s="142"/>
      <c r="D25" s="142"/>
      <c r="E25" s="148"/>
      <c r="F25" s="142"/>
      <c r="G25" s="376"/>
      <c r="H25" s="142"/>
      <c r="I25" s="376"/>
      <c r="J25" s="376"/>
      <c r="K25" s="236"/>
      <c r="L25" s="236"/>
      <c r="M25" s="376"/>
      <c r="N25" s="236"/>
      <c r="O25" s="236"/>
      <c r="P25" s="267"/>
      <c r="Q25" s="297" t="s">
        <v>72</v>
      </c>
      <c r="R25" s="294"/>
      <c r="S25" s="251"/>
      <c r="T25" s="251"/>
      <c r="U25" s="251"/>
      <c r="V25" s="251"/>
      <c r="W25" s="245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40"/>
      <c r="AQ25" s="36"/>
    </row>
    <row r="26" spans="1:43" s="35" customFormat="1" ht="33.75" customHeight="1" thickBot="1" x14ac:dyDescent="0.3">
      <c r="A26" s="147"/>
      <c r="B26" s="279"/>
      <c r="C26" s="112"/>
      <c r="D26" s="112"/>
      <c r="E26" s="149"/>
      <c r="F26" s="211"/>
      <c r="G26" s="377"/>
      <c r="H26" s="112"/>
      <c r="I26" s="377"/>
      <c r="J26" s="377"/>
      <c r="K26" s="237"/>
      <c r="L26" s="237"/>
      <c r="M26" s="377"/>
      <c r="N26" s="237"/>
      <c r="O26" s="237"/>
      <c r="P26" s="268"/>
      <c r="Q26" s="178" t="s">
        <v>70</v>
      </c>
      <c r="R26" s="295"/>
      <c r="S26" s="252"/>
      <c r="T26" s="252"/>
      <c r="U26" s="252"/>
      <c r="V26" s="252"/>
      <c r="W26" s="246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0"/>
      <c r="AM26" s="40"/>
      <c r="AN26" s="40"/>
      <c r="AO26" s="40"/>
      <c r="AP26" s="40"/>
      <c r="AQ26" s="36"/>
    </row>
    <row r="27" spans="1:43" s="204" customFormat="1" ht="12.75" customHeight="1" thickBot="1" x14ac:dyDescent="0.3">
      <c r="A27" s="49"/>
      <c r="B27" s="49"/>
      <c r="C27" s="49"/>
      <c r="D27" s="49"/>
      <c r="E27" s="49"/>
      <c r="F27" s="125"/>
      <c r="G27" s="49"/>
      <c r="H27" s="49"/>
      <c r="I27" s="49"/>
      <c r="J27" s="126"/>
      <c r="K27" s="126"/>
      <c r="L27" s="126"/>
      <c r="M27" s="126"/>
      <c r="N27" s="126"/>
      <c r="O27" s="126"/>
      <c r="P27" s="127"/>
      <c r="Q27" s="49"/>
      <c r="R27" s="49"/>
      <c r="S27" s="281"/>
      <c r="T27" s="282"/>
      <c r="U27" s="282"/>
      <c r="V27" s="283"/>
      <c r="W27" s="284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</row>
    <row r="28" spans="1:43" s="32" customFormat="1" ht="21" customHeight="1" thickBot="1" x14ac:dyDescent="0.3">
      <c r="A28" s="285"/>
      <c r="B28" s="392" t="s">
        <v>53</v>
      </c>
      <c r="C28" s="392"/>
      <c r="D28" s="392"/>
      <c r="E28" s="392"/>
      <c r="F28" s="392"/>
      <c r="G28" s="392"/>
      <c r="H28" s="392"/>
      <c r="I28" s="392"/>
      <c r="J28" s="392"/>
      <c r="K28" s="392"/>
      <c r="L28" s="392"/>
      <c r="M28" s="392"/>
      <c r="N28" s="392"/>
      <c r="O28" s="392"/>
      <c r="P28" s="392"/>
      <c r="Q28" s="116"/>
      <c r="R28" s="117"/>
      <c r="S28" s="118"/>
      <c r="T28" s="233"/>
      <c r="U28" s="233"/>
      <c r="V28" s="128"/>
      <c r="W28" s="234"/>
      <c r="X28" s="45"/>
      <c r="Y28" s="204"/>
      <c r="Z28" s="204"/>
      <c r="AA28" s="204"/>
      <c r="AB28" s="204"/>
      <c r="AC28" s="204"/>
      <c r="AD28" s="204"/>
      <c r="AE28" s="204"/>
      <c r="AF28" s="204"/>
      <c r="AG28" s="204"/>
      <c r="AH28" s="204"/>
      <c r="AI28" s="204"/>
      <c r="AJ28" s="204"/>
      <c r="AK28" s="204"/>
      <c r="AL28" s="204"/>
      <c r="AM28" s="204"/>
      <c r="AN28" s="204"/>
      <c r="AO28" s="204"/>
      <c r="AP28" s="204"/>
      <c r="AQ28" s="31"/>
    </row>
    <row r="29" spans="1:43" s="207" customFormat="1" ht="16.5" customHeight="1" x14ac:dyDescent="0.25">
      <c r="A29" s="286"/>
      <c r="B29" s="130" t="s">
        <v>95</v>
      </c>
      <c r="C29" s="265" t="s">
        <v>96</v>
      </c>
      <c r="D29" s="113" t="s">
        <v>41</v>
      </c>
      <c r="E29" s="265"/>
      <c r="F29" s="253"/>
      <c r="G29" s="115"/>
      <c r="H29" s="361"/>
      <c r="I29" s="361"/>
      <c r="J29" s="364"/>
      <c r="K29" s="224"/>
      <c r="L29" s="224"/>
      <c r="M29" s="364"/>
      <c r="N29" s="224"/>
      <c r="O29" s="224"/>
      <c r="P29" s="227">
        <v>1</v>
      </c>
      <c r="Q29" s="210">
        <v>3670</v>
      </c>
      <c r="R29" s="210">
        <f>PRODUCT(P29,Q29)</f>
        <v>3670</v>
      </c>
      <c r="S29" s="213">
        <v>1</v>
      </c>
      <c r="T29" s="213">
        <f>PRODUCT(P29,S29)</f>
        <v>1</v>
      </c>
      <c r="U29" s="213">
        <v>0.25</v>
      </c>
      <c r="V29" s="213">
        <v>0.25</v>
      </c>
      <c r="W29" s="287">
        <f>SUM(T29,U29,V29)</f>
        <v>1.5</v>
      </c>
      <c r="X29" s="205"/>
      <c r="Y29" s="204"/>
      <c r="Z29" s="204"/>
      <c r="AA29" s="204"/>
      <c r="AB29" s="204"/>
      <c r="AC29" s="204"/>
      <c r="AD29" s="204"/>
      <c r="AE29" s="204"/>
      <c r="AF29" s="204"/>
      <c r="AG29" s="204"/>
      <c r="AH29" s="204"/>
      <c r="AI29" s="204"/>
      <c r="AJ29" s="204"/>
      <c r="AK29" s="204"/>
      <c r="AL29" s="204"/>
      <c r="AM29" s="204"/>
      <c r="AN29" s="204"/>
      <c r="AO29" s="204"/>
      <c r="AP29" s="204"/>
      <c r="AQ29" s="206"/>
    </row>
    <row r="30" spans="1:43" s="207" customFormat="1" ht="15" customHeight="1" x14ac:dyDescent="0.25">
      <c r="A30" s="286"/>
      <c r="B30" s="130"/>
      <c r="C30" s="265"/>
      <c r="D30" s="265"/>
      <c r="E30" s="130"/>
      <c r="F30" s="130"/>
      <c r="G30" s="111"/>
      <c r="H30" s="393"/>
      <c r="I30" s="362"/>
      <c r="J30" s="365"/>
      <c r="K30" s="225"/>
      <c r="L30" s="225"/>
      <c r="M30" s="365"/>
      <c r="N30" s="225"/>
      <c r="O30" s="225"/>
      <c r="P30" s="228"/>
      <c r="Q30" s="294"/>
      <c r="R30" s="294"/>
      <c r="S30" s="251"/>
      <c r="T30" s="251"/>
      <c r="U30" s="251"/>
      <c r="V30" s="251"/>
      <c r="W30" s="245"/>
      <c r="X30" s="205"/>
      <c r="Y30" s="204"/>
      <c r="Z30" s="204"/>
      <c r="AA30" s="204"/>
      <c r="AB30" s="204"/>
      <c r="AC30" s="204"/>
      <c r="AD30" s="204"/>
      <c r="AE30" s="204"/>
      <c r="AF30" s="204"/>
      <c r="AG30" s="204"/>
      <c r="AH30" s="204"/>
      <c r="AI30" s="204"/>
      <c r="AJ30" s="204"/>
      <c r="AK30" s="204"/>
      <c r="AL30" s="204"/>
      <c r="AM30" s="204"/>
      <c r="AN30" s="204"/>
      <c r="AO30" s="204"/>
      <c r="AP30" s="204"/>
      <c r="AQ30" s="206"/>
    </row>
    <row r="31" spans="1:43" s="207" customFormat="1" ht="15" customHeight="1" x14ac:dyDescent="0.25">
      <c r="A31" s="286"/>
      <c r="B31" s="130"/>
      <c r="C31" s="265"/>
      <c r="D31" s="265"/>
      <c r="E31" s="130"/>
      <c r="F31" s="130"/>
      <c r="G31" s="111"/>
      <c r="H31" s="395"/>
      <c r="I31" s="362"/>
      <c r="J31" s="365"/>
      <c r="K31" s="225"/>
      <c r="L31" s="225"/>
      <c r="M31" s="365"/>
      <c r="N31" s="225"/>
      <c r="O31" s="225"/>
      <c r="P31" s="228"/>
      <c r="Q31" s="294"/>
      <c r="R31" s="294"/>
      <c r="S31" s="251"/>
      <c r="T31" s="251"/>
      <c r="U31" s="251"/>
      <c r="V31" s="251"/>
      <c r="W31" s="245"/>
      <c r="X31" s="205"/>
      <c r="Y31" s="204"/>
      <c r="Z31" s="204"/>
      <c r="AA31" s="204"/>
      <c r="AB31" s="204"/>
      <c r="AC31" s="204"/>
      <c r="AD31" s="204"/>
      <c r="AE31" s="204"/>
      <c r="AF31" s="204"/>
      <c r="AG31" s="204"/>
      <c r="AH31" s="204"/>
      <c r="AI31" s="204"/>
      <c r="AJ31" s="204"/>
      <c r="AK31" s="204"/>
      <c r="AL31" s="204"/>
      <c r="AM31" s="204"/>
      <c r="AN31" s="204"/>
      <c r="AO31" s="204"/>
      <c r="AP31" s="204"/>
      <c r="AQ31" s="206"/>
    </row>
    <row r="32" spans="1:43" s="207" customFormat="1" ht="15" customHeight="1" x14ac:dyDescent="0.25">
      <c r="A32" s="286"/>
      <c r="B32" s="130"/>
      <c r="C32" s="265"/>
      <c r="D32" s="265"/>
      <c r="E32" s="130"/>
      <c r="F32" s="130"/>
      <c r="G32" s="111"/>
      <c r="H32" s="393"/>
      <c r="I32" s="362"/>
      <c r="J32" s="365"/>
      <c r="K32" s="225"/>
      <c r="L32" s="225"/>
      <c r="M32" s="365"/>
      <c r="N32" s="225"/>
      <c r="O32" s="225"/>
      <c r="P32" s="228"/>
      <c r="Q32" s="294" t="s">
        <v>195</v>
      </c>
      <c r="R32" s="294"/>
      <c r="S32" s="251"/>
      <c r="T32" s="251"/>
      <c r="U32" s="251"/>
      <c r="V32" s="251"/>
      <c r="W32" s="245"/>
      <c r="X32" s="205"/>
      <c r="Y32" s="204"/>
      <c r="Z32" s="204"/>
      <c r="AA32" s="204"/>
      <c r="AB32" s="204"/>
      <c r="AC32" s="204"/>
      <c r="AD32" s="204"/>
      <c r="AE32" s="204"/>
      <c r="AF32" s="204"/>
      <c r="AG32" s="204"/>
      <c r="AH32" s="204"/>
      <c r="AI32" s="204"/>
      <c r="AJ32" s="204"/>
      <c r="AK32" s="204"/>
      <c r="AL32" s="204"/>
      <c r="AM32" s="204"/>
      <c r="AN32" s="204"/>
      <c r="AO32" s="204"/>
      <c r="AP32" s="204"/>
      <c r="AQ32" s="206"/>
    </row>
    <row r="33" spans="1:43" s="207" customFormat="1" ht="36.75" customHeight="1" thickBot="1" x14ac:dyDescent="0.3">
      <c r="A33" s="286"/>
      <c r="B33" s="151"/>
      <c r="C33" s="124"/>
      <c r="D33" s="124"/>
      <c r="E33" s="151"/>
      <c r="F33" s="166"/>
      <c r="G33" s="112"/>
      <c r="H33" s="120"/>
      <c r="I33" s="363"/>
      <c r="J33" s="366"/>
      <c r="K33" s="226"/>
      <c r="L33" s="226"/>
      <c r="M33" s="366"/>
      <c r="N33" s="226"/>
      <c r="O33" s="226"/>
      <c r="P33" s="229"/>
      <c r="Q33" s="295" t="s">
        <v>70</v>
      </c>
      <c r="R33" s="295"/>
      <c r="S33" s="252"/>
      <c r="T33" s="252"/>
      <c r="U33" s="252"/>
      <c r="V33" s="252"/>
      <c r="W33" s="246"/>
      <c r="X33" s="205"/>
      <c r="Y33" s="204"/>
      <c r="Z33" s="204"/>
      <c r="AA33" s="204"/>
      <c r="AB33" s="204"/>
      <c r="AC33" s="204"/>
      <c r="AD33" s="204"/>
      <c r="AE33" s="204"/>
      <c r="AF33" s="204"/>
      <c r="AG33" s="204"/>
      <c r="AH33" s="204"/>
      <c r="AI33" s="204"/>
      <c r="AJ33" s="204"/>
      <c r="AK33" s="204"/>
      <c r="AL33" s="204"/>
      <c r="AM33" s="204"/>
      <c r="AN33" s="204"/>
      <c r="AO33" s="204"/>
      <c r="AP33" s="204"/>
      <c r="AQ33" s="206"/>
    </row>
    <row r="34" spans="1:43" s="207" customFormat="1" ht="17.25" customHeight="1" x14ac:dyDescent="0.25">
      <c r="A34" s="286"/>
      <c r="B34" s="265" t="s">
        <v>102</v>
      </c>
      <c r="C34" s="265" t="s">
        <v>38</v>
      </c>
      <c r="D34" s="113" t="s">
        <v>64</v>
      </c>
      <c r="E34" s="265"/>
      <c r="F34" s="253"/>
      <c r="G34" s="115"/>
      <c r="H34" s="265"/>
      <c r="I34" s="364"/>
      <c r="J34" s="364"/>
      <c r="K34" s="224"/>
      <c r="L34" s="224"/>
      <c r="M34" s="364"/>
      <c r="N34" s="224"/>
      <c r="O34" s="224"/>
      <c r="P34" s="227">
        <v>1</v>
      </c>
      <c r="Q34" s="168">
        <v>3130</v>
      </c>
      <c r="R34" s="210">
        <f>PRODUCT(P34,Q34)</f>
        <v>3130</v>
      </c>
      <c r="S34" s="213">
        <v>1</v>
      </c>
      <c r="T34" s="213">
        <f>PRODUCT(P34,S34)</f>
        <v>1</v>
      </c>
      <c r="U34" s="213">
        <v>0.25</v>
      </c>
      <c r="V34" s="213">
        <v>0.25</v>
      </c>
      <c r="W34" s="287">
        <f>SUM(T34,U34,V34)</f>
        <v>1.5</v>
      </c>
      <c r="X34" s="205"/>
      <c r="Y34" s="204"/>
      <c r="Z34" s="204"/>
      <c r="AA34" s="204"/>
      <c r="AB34" s="204"/>
      <c r="AC34" s="204"/>
      <c r="AD34" s="204"/>
      <c r="AE34" s="204"/>
      <c r="AF34" s="204"/>
      <c r="AG34" s="204"/>
      <c r="AH34" s="204"/>
      <c r="AI34" s="204"/>
      <c r="AJ34" s="204"/>
      <c r="AK34" s="204"/>
      <c r="AL34" s="204"/>
      <c r="AM34" s="204"/>
      <c r="AN34" s="204"/>
      <c r="AO34" s="204"/>
      <c r="AP34" s="204"/>
      <c r="AQ34" s="206"/>
    </row>
    <row r="35" spans="1:43" s="207" customFormat="1" ht="15" customHeight="1" x14ac:dyDescent="0.25">
      <c r="A35" s="286"/>
      <c r="B35" s="265"/>
      <c r="C35" s="265"/>
      <c r="D35" s="265"/>
      <c r="E35" s="265"/>
      <c r="F35" s="110"/>
      <c r="G35" s="111"/>
      <c r="H35" s="265"/>
      <c r="I35" s="365"/>
      <c r="J35" s="365"/>
      <c r="K35" s="225"/>
      <c r="L35" s="225"/>
      <c r="M35" s="365"/>
      <c r="N35" s="225"/>
      <c r="O35" s="225"/>
      <c r="P35" s="228"/>
      <c r="Q35" s="294"/>
      <c r="R35" s="294"/>
      <c r="S35" s="251"/>
      <c r="T35" s="251"/>
      <c r="U35" s="251"/>
      <c r="V35" s="251"/>
      <c r="W35" s="245"/>
      <c r="X35" s="205"/>
      <c r="Y35" s="204"/>
      <c r="Z35" s="204"/>
      <c r="AA35" s="204"/>
      <c r="AB35" s="204"/>
      <c r="AC35" s="204"/>
      <c r="AD35" s="204"/>
      <c r="AE35" s="204"/>
      <c r="AF35" s="204"/>
      <c r="AG35" s="204"/>
      <c r="AH35" s="204"/>
      <c r="AI35" s="204"/>
      <c r="AJ35" s="204"/>
      <c r="AK35" s="204"/>
      <c r="AL35" s="204"/>
      <c r="AM35" s="204"/>
      <c r="AN35" s="204"/>
      <c r="AO35" s="204"/>
      <c r="AP35" s="204"/>
      <c r="AQ35" s="206"/>
    </row>
    <row r="36" spans="1:43" s="207" customFormat="1" ht="15" customHeight="1" x14ac:dyDescent="0.25">
      <c r="A36" s="286"/>
      <c r="B36" s="265"/>
      <c r="C36" s="265"/>
      <c r="D36" s="265"/>
      <c r="E36" s="265"/>
      <c r="F36" s="265"/>
      <c r="G36" s="111"/>
      <c r="H36" s="265"/>
      <c r="I36" s="365"/>
      <c r="J36" s="365"/>
      <c r="K36" s="225"/>
      <c r="L36" s="225"/>
      <c r="M36" s="365"/>
      <c r="N36" s="225"/>
      <c r="O36" s="225"/>
      <c r="P36" s="228"/>
      <c r="Q36" s="294"/>
      <c r="R36" s="294"/>
      <c r="S36" s="251"/>
      <c r="T36" s="251"/>
      <c r="U36" s="251"/>
      <c r="V36" s="251"/>
      <c r="W36" s="245"/>
      <c r="X36" s="205"/>
      <c r="Y36" s="204"/>
      <c r="Z36" s="204"/>
      <c r="AA36" s="204"/>
      <c r="AB36" s="204"/>
      <c r="AC36" s="204"/>
      <c r="AD36" s="204"/>
      <c r="AE36" s="204"/>
      <c r="AF36" s="204"/>
      <c r="AG36" s="204"/>
      <c r="AH36" s="204"/>
      <c r="AI36" s="204"/>
      <c r="AJ36" s="204"/>
      <c r="AK36" s="204"/>
      <c r="AL36" s="204"/>
      <c r="AM36" s="204"/>
      <c r="AN36" s="204"/>
      <c r="AO36" s="204"/>
      <c r="AP36" s="204"/>
      <c r="AQ36" s="206"/>
    </row>
    <row r="37" spans="1:43" s="207" customFormat="1" ht="15" customHeight="1" x14ac:dyDescent="0.25">
      <c r="A37" s="286"/>
      <c r="B37" s="265"/>
      <c r="C37" s="265"/>
      <c r="D37" s="265"/>
      <c r="E37" s="265"/>
      <c r="F37" s="265"/>
      <c r="G37" s="111"/>
      <c r="H37" s="265"/>
      <c r="I37" s="365"/>
      <c r="J37" s="365"/>
      <c r="K37" s="225"/>
      <c r="L37" s="225"/>
      <c r="M37" s="365"/>
      <c r="N37" s="225"/>
      <c r="O37" s="225"/>
      <c r="P37" s="228"/>
      <c r="Q37" s="294"/>
      <c r="R37" s="294"/>
      <c r="S37" s="251"/>
      <c r="T37" s="251"/>
      <c r="U37" s="251"/>
      <c r="V37" s="251"/>
      <c r="W37" s="245"/>
      <c r="X37" s="205"/>
      <c r="Y37" s="204"/>
      <c r="Z37" s="204"/>
      <c r="AA37" s="204"/>
      <c r="AB37" s="204"/>
      <c r="AC37" s="204"/>
      <c r="AD37" s="204"/>
      <c r="AE37" s="204"/>
      <c r="AF37" s="204"/>
      <c r="AG37" s="204"/>
      <c r="AH37" s="204"/>
      <c r="AI37" s="204"/>
      <c r="AJ37" s="204"/>
      <c r="AK37" s="204"/>
      <c r="AL37" s="204"/>
      <c r="AM37" s="204"/>
      <c r="AN37" s="204"/>
      <c r="AO37" s="204"/>
      <c r="AP37" s="204"/>
      <c r="AQ37" s="206"/>
    </row>
    <row r="38" spans="1:43" s="207" customFormat="1" ht="15" customHeight="1" x14ac:dyDescent="0.25">
      <c r="A38" s="286"/>
      <c r="B38" s="265"/>
      <c r="C38" s="265"/>
      <c r="D38" s="265"/>
      <c r="E38" s="265"/>
      <c r="F38" s="265"/>
      <c r="G38" s="111"/>
      <c r="H38" s="265"/>
      <c r="I38" s="365"/>
      <c r="J38" s="365"/>
      <c r="K38" s="225"/>
      <c r="L38" s="225"/>
      <c r="M38" s="365"/>
      <c r="N38" s="225"/>
      <c r="O38" s="225"/>
      <c r="P38" s="228"/>
      <c r="Q38" s="294" t="s">
        <v>184</v>
      </c>
      <c r="R38" s="294"/>
      <c r="S38" s="251"/>
      <c r="T38" s="251"/>
      <c r="U38" s="251"/>
      <c r="V38" s="251"/>
      <c r="W38" s="245"/>
      <c r="X38" s="205"/>
      <c r="Y38" s="204"/>
      <c r="Z38" s="204"/>
      <c r="AA38" s="204"/>
      <c r="AB38" s="204"/>
      <c r="AC38" s="204"/>
      <c r="AD38" s="204"/>
      <c r="AE38" s="204"/>
      <c r="AF38" s="204"/>
      <c r="AG38" s="204"/>
      <c r="AH38" s="204"/>
      <c r="AI38" s="204"/>
      <c r="AJ38" s="204"/>
      <c r="AK38" s="204"/>
      <c r="AL38" s="204"/>
      <c r="AM38" s="204"/>
      <c r="AN38" s="204"/>
      <c r="AO38" s="204"/>
      <c r="AP38" s="204"/>
      <c r="AQ38" s="206"/>
    </row>
    <row r="39" spans="1:43" s="207" customFormat="1" ht="44.25" customHeight="1" thickBot="1" x14ac:dyDescent="0.3">
      <c r="A39" s="286"/>
      <c r="B39" s="124"/>
      <c r="C39" s="124"/>
      <c r="D39" s="124"/>
      <c r="E39" s="124"/>
      <c r="F39" s="143"/>
      <c r="G39" s="112"/>
      <c r="H39" s="124"/>
      <c r="I39" s="366"/>
      <c r="J39" s="366"/>
      <c r="K39" s="226"/>
      <c r="L39" s="226"/>
      <c r="M39" s="366"/>
      <c r="N39" s="226"/>
      <c r="O39" s="226"/>
      <c r="P39" s="229"/>
      <c r="Q39" s="295" t="s">
        <v>70</v>
      </c>
      <c r="R39" s="295"/>
      <c r="S39" s="252"/>
      <c r="T39" s="252"/>
      <c r="U39" s="252"/>
      <c r="V39" s="252"/>
      <c r="W39" s="246"/>
      <c r="X39" s="205"/>
      <c r="Y39" s="204"/>
      <c r="Z39" s="204"/>
      <c r="AA39" s="204"/>
      <c r="AB39" s="204"/>
      <c r="AC39" s="204"/>
      <c r="AD39" s="204"/>
      <c r="AE39" s="204"/>
      <c r="AF39" s="204"/>
      <c r="AG39" s="204"/>
      <c r="AH39" s="204"/>
      <c r="AI39" s="204"/>
      <c r="AJ39" s="204"/>
      <c r="AK39" s="204"/>
      <c r="AL39" s="204"/>
      <c r="AM39" s="204"/>
      <c r="AN39" s="204"/>
      <c r="AO39" s="204"/>
      <c r="AP39" s="204"/>
      <c r="AQ39" s="206"/>
    </row>
    <row r="40" spans="1:43" s="202" customFormat="1" ht="17.25" customHeight="1" x14ac:dyDescent="0.25">
      <c r="A40" s="288" t="s">
        <v>38</v>
      </c>
      <c r="B40" s="134" t="s">
        <v>102</v>
      </c>
      <c r="C40" s="134" t="s">
        <v>38</v>
      </c>
      <c r="D40" s="135" t="s">
        <v>40</v>
      </c>
      <c r="E40" s="136"/>
      <c r="F40" s="264"/>
      <c r="G40" s="109"/>
      <c r="H40" s="265"/>
      <c r="I40" s="369"/>
      <c r="J40" s="364"/>
      <c r="K40" s="224"/>
      <c r="L40" s="224"/>
      <c r="M40" s="364"/>
      <c r="N40" s="224"/>
      <c r="O40" s="224"/>
      <c r="P40" s="227">
        <v>1</v>
      </c>
      <c r="Q40" s="168">
        <v>1510</v>
      </c>
      <c r="R40" s="210">
        <f>PRODUCT(P40,Q40)</f>
        <v>1510</v>
      </c>
      <c r="S40" s="213">
        <v>1</v>
      </c>
      <c r="T40" s="213">
        <f>PRODUCT(P40,S40)</f>
        <v>1</v>
      </c>
      <c r="U40" s="213">
        <v>0.25</v>
      </c>
      <c r="V40" s="213">
        <v>0.25</v>
      </c>
      <c r="W40" s="287">
        <f>SUM(T40,U40,V40)</f>
        <v>1.5</v>
      </c>
      <c r="X40" s="205"/>
      <c r="Y40" s="204"/>
      <c r="Z40" s="204"/>
      <c r="AA40" s="204"/>
      <c r="AB40" s="204"/>
      <c r="AC40" s="204"/>
      <c r="AD40" s="204"/>
      <c r="AE40" s="204"/>
      <c r="AF40" s="204"/>
      <c r="AG40" s="204"/>
      <c r="AH40" s="204"/>
      <c r="AI40" s="204"/>
      <c r="AJ40" s="204"/>
      <c r="AK40" s="204"/>
      <c r="AL40" s="204"/>
      <c r="AM40" s="204"/>
      <c r="AN40" s="204"/>
      <c r="AO40" s="204"/>
      <c r="AP40" s="204"/>
      <c r="AQ40" s="203"/>
    </row>
    <row r="41" spans="1:43" s="35" customFormat="1" ht="15" customHeight="1" x14ac:dyDescent="0.25">
      <c r="A41" s="289"/>
      <c r="B41" s="265"/>
      <c r="C41" s="265"/>
      <c r="D41" s="265"/>
      <c r="E41" s="265"/>
      <c r="F41" s="265"/>
      <c r="G41" s="265"/>
      <c r="H41" s="265"/>
      <c r="I41" s="370"/>
      <c r="J41" s="365"/>
      <c r="K41" s="225"/>
      <c r="L41" s="225"/>
      <c r="M41" s="365"/>
      <c r="N41" s="225"/>
      <c r="O41" s="225"/>
      <c r="P41" s="228"/>
      <c r="Q41" s="297"/>
      <c r="R41" s="294"/>
      <c r="S41" s="251"/>
      <c r="T41" s="251"/>
      <c r="U41" s="251"/>
      <c r="V41" s="251"/>
      <c r="W41" s="245"/>
      <c r="X41" s="205"/>
      <c r="Y41" s="204"/>
      <c r="Z41" s="204"/>
      <c r="AA41" s="204"/>
      <c r="AB41" s="204"/>
      <c r="AC41" s="204"/>
      <c r="AD41" s="204"/>
      <c r="AE41" s="204"/>
      <c r="AF41" s="204"/>
      <c r="AG41" s="204"/>
      <c r="AH41" s="204"/>
      <c r="AI41" s="204"/>
      <c r="AJ41" s="204"/>
      <c r="AK41" s="204"/>
      <c r="AL41" s="204"/>
      <c r="AM41" s="204"/>
      <c r="AN41" s="204"/>
      <c r="AO41" s="204"/>
      <c r="AP41" s="204"/>
      <c r="AQ41" s="36"/>
    </row>
    <row r="42" spans="1:43" s="35" customFormat="1" ht="15" customHeight="1" x14ac:dyDescent="0.25">
      <c r="A42" s="289"/>
      <c r="B42" s="265"/>
      <c r="C42" s="265"/>
      <c r="D42" s="265"/>
      <c r="E42" s="265"/>
      <c r="F42" s="367"/>
      <c r="G42" s="265"/>
      <c r="H42" s="265"/>
      <c r="I42" s="370"/>
      <c r="J42" s="365"/>
      <c r="K42" s="225"/>
      <c r="L42" s="225"/>
      <c r="M42" s="365"/>
      <c r="N42" s="225"/>
      <c r="O42" s="225"/>
      <c r="P42" s="228"/>
      <c r="Q42" s="297" t="s">
        <v>73</v>
      </c>
      <c r="R42" s="294"/>
      <c r="S42" s="251"/>
      <c r="T42" s="251"/>
      <c r="U42" s="251"/>
      <c r="V42" s="251"/>
      <c r="W42" s="245"/>
      <c r="X42" s="205"/>
      <c r="Y42" s="204"/>
      <c r="Z42" s="204"/>
      <c r="AA42" s="204"/>
      <c r="AB42" s="204"/>
      <c r="AC42" s="204"/>
      <c r="AD42" s="204"/>
      <c r="AE42" s="204"/>
      <c r="AF42" s="204"/>
      <c r="AG42" s="204"/>
      <c r="AH42" s="204"/>
      <c r="AI42" s="204"/>
      <c r="AJ42" s="204"/>
      <c r="AK42" s="204"/>
      <c r="AL42" s="204"/>
      <c r="AM42" s="204"/>
      <c r="AN42" s="204"/>
      <c r="AO42" s="204"/>
      <c r="AP42" s="204"/>
      <c r="AQ42" s="36"/>
    </row>
    <row r="43" spans="1:43" s="70" customFormat="1" ht="15" customHeight="1" thickBot="1" x14ac:dyDescent="0.3">
      <c r="A43" s="290"/>
      <c r="B43" s="265"/>
      <c r="C43" s="265"/>
      <c r="D43" s="265"/>
      <c r="E43" s="265"/>
      <c r="F43" s="368"/>
      <c r="G43" s="265"/>
      <c r="H43" s="265"/>
      <c r="I43" s="371"/>
      <c r="J43" s="366"/>
      <c r="K43" s="226"/>
      <c r="L43" s="226"/>
      <c r="M43" s="366"/>
      <c r="N43" s="225"/>
      <c r="O43" s="225"/>
      <c r="P43" s="228"/>
      <c r="Q43" s="178" t="s">
        <v>70</v>
      </c>
      <c r="R43" s="295"/>
      <c r="S43" s="252"/>
      <c r="T43" s="252"/>
      <c r="U43" s="252"/>
      <c r="V43" s="252"/>
      <c r="W43" s="246"/>
      <c r="X43" s="205"/>
      <c r="Y43" s="204"/>
      <c r="Z43" s="204"/>
      <c r="AA43" s="204"/>
      <c r="AB43" s="204"/>
      <c r="AC43" s="204"/>
      <c r="AD43" s="204"/>
      <c r="AE43" s="204"/>
      <c r="AF43" s="204"/>
      <c r="AG43" s="204"/>
      <c r="AH43" s="204"/>
      <c r="AI43" s="204"/>
      <c r="AJ43" s="204"/>
      <c r="AK43" s="204"/>
      <c r="AL43" s="204"/>
      <c r="AM43" s="204"/>
      <c r="AN43" s="204"/>
      <c r="AO43" s="204"/>
      <c r="AP43" s="204"/>
      <c r="AQ43" s="69"/>
    </row>
    <row r="44" spans="1:43" s="202" customFormat="1" ht="17.25" customHeight="1" x14ac:dyDescent="0.25">
      <c r="A44" s="291" t="s">
        <v>38</v>
      </c>
      <c r="B44" s="134" t="s">
        <v>102</v>
      </c>
      <c r="C44" s="134" t="s">
        <v>38</v>
      </c>
      <c r="D44" s="135" t="s">
        <v>46</v>
      </c>
      <c r="E44" s="136"/>
      <c r="F44" s="137"/>
      <c r="G44" s="134"/>
      <c r="H44" s="137"/>
      <c r="I44" s="369"/>
      <c r="J44" s="364"/>
      <c r="K44" s="224"/>
      <c r="L44" s="224"/>
      <c r="M44" s="364"/>
      <c r="N44" s="224"/>
      <c r="O44" s="224"/>
      <c r="P44" s="227">
        <v>1</v>
      </c>
      <c r="Q44" s="210">
        <v>1410</v>
      </c>
      <c r="R44" s="210">
        <f>PRODUCT(P44,Q44)</f>
        <v>1410</v>
      </c>
      <c r="S44" s="213">
        <v>1</v>
      </c>
      <c r="T44" s="213">
        <f>PRODUCT(P44,S44)</f>
        <v>1</v>
      </c>
      <c r="U44" s="213">
        <v>0.25</v>
      </c>
      <c r="V44" s="213">
        <v>0.25</v>
      </c>
      <c r="W44" s="287">
        <f>SUM(T44,U44,V44)</f>
        <v>1.5</v>
      </c>
      <c r="X44" s="205"/>
      <c r="Y44" s="204"/>
      <c r="Z44" s="204"/>
      <c r="AA44" s="204"/>
      <c r="AB44" s="204"/>
      <c r="AC44" s="204"/>
      <c r="AD44" s="204"/>
      <c r="AE44" s="204"/>
      <c r="AF44" s="204"/>
      <c r="AG44" s="204"/>
      <c r="AH44" s="204"/>
      <c r="AI44" s="204"/>
      <c r="AJ44" s="204"/>
      <c r="AK44" s="204"/>
      <c r="AL44" s="204"/>
      <c r="AM44" s="204"/>
      <c r="AN44" s="204"/>
      <c r="AO44" s="204"/>
      <c r="AP44" s="204"/>
      <c r="AQ44" s="203"/>
    </row>
    <row r="45" spans="1:43" s="204" customFormat="1" ht="15" customHeight="1" x14ac:dyDescent="0.25">
      <c r="A45" s="292"/>
      <c r="B45" s="122"/>
      <c r="C45" s="122"/>
      <c r="D45" s="122"/>
      <c r="E45" s="122"/>
      <c r="F45" s="122"/>
      <c r="G45" s="122"/>
      <c r="H45" s="122"/>
      <c r="I45" s="370"/>
      <c r="J45" s="365"/>
      <c r="K45" s="225"/>
      <c r="L45" s="225"/>
      <c r="M45" s="365"/>
      <c r="N45" s="225"/>
      <c r="O45" s="225"/>
      <c r="P45" s="228"/>
      <c r="Q45" s="294"/>
      <c r="R45" s="294"/>
      <c r="S45" s="251"/>
      <c r="T45" s="251"/>
      <c r="U45" s="251"/>
      <c r="V45" s="251"/>
      <c r="W45" s="245"/>
      <c r="X45" s="205"/>
    </row>
    <row r="46" spans="1:43" s="204" customFormat="1" ht="15" customHeight="1" x14ac:dyDescent="0.25">
      <c r="A46" s="292"/>
      <c r="B46" s="122"/>
      <c r="C46" s="122"/>
      <c r="D46" s="122"/>
      <c r="E46" s="122"/>
      <c r="F46" s="367"/>
      <c r="G46" s="122"/>
      <c r="H46" s="122"/>
      <c r="I46" s="370"/>
      <c r="J46" s="365"/>
      <c r="K46" s="225"/>
      <c r="L46" s="225"/>
      <c r="M46" s="365"/>
      <c r="N46" s="225"/>
      <c r="O46" s="225"/>
      <c r="P46" s="228"/>
      <c r="Q46" s="294" t="s">
        <v>196</v>
      </c>
      <c r="R46" s="294"/>
      <c r="S46" s="251"/>
      <c r="T46" s="251"/>
      <c r="U46" s="251"/>
      <c r="V46" s="251"/>
      <c r="W46" s="245"/>
      <c r="X46" s="205"/>
    </row>
    <row r="47" spans="1:43" s="204" customFormat="1" ht="27.75" customHeight="1" thickBot="1" x14ac:dyDescent="0.3">
      <c r="A47" s="293"/>
      <c r="B47" s="124"/>
      <c r="C47" s="124"/>
      <c r="D47" s="124"/>
      <c r="E47" s="124"/>
      <c r="F47" s="394"/>
      <c r="G47" s="124"/>
      <c r="H47" s="124"/>
      <c r="I47" s="371"/>
      <c r="J47" s="366"/>
      <c r="K47" s="226"/>
      <c r="L47" s="226"/>
      <c r="M47" s="366"/>
      <c r="N47" s="226"/>
      <c r="O47" s="226"/>
      <c r="P47" s="229"/>
      <c r="Q47" s="295" t="s">
        <v>70</v>
      </c>
      <c r="R47" s="295"/>
      <c r="S47" s="252"/>
      <c r="T47" s="252"/>
      <c r="U47" s="252"/>
      <c r="V47" s="252"/>
      <c r="W47" s="246"/>
      <c r="X47" s="205"/>
    </row>
    <row r="48" spans="1:43" s="204" customFormat="1" ht="15.75" customHeight="1" x14ac:dyDescent="0.25">
      <c r="A48" s="292"/>
      <c r="B48" s="137" t="s">
        <v>180</v>
      </c>
      <c r="C48" s="137" t="s">
        <v>37</v>
      </c>
      <c r="D48" s="139" t="s">
        <v>165</v>
      </c>
      <c r="E48" s="140"/>
      <c r="F48" s="253"/>
      <c r="G48" s="265"/>
      <c r="H48" s="265"/>
      <c r="I48" s="364"/>
      <c r="J48" s="369"/>
      <c r="K48" s="230"/>
      <c r="L48" s="230"/>
      <c r="M48" s="369"/>
      <c r="N48" s="230"/>
      <c r="O48" s="230"/>
      <c r="P48" s="227">
        <v>1</v>
      </c>
      <c r="Q48" s="210">
        <v>1410</v>
      </c>
      <c r="R48" s="210">
        <f>PRODUCT(P48,Q48)</f>
        <v>1410</v>
      </c>
      <c r="S48" s="213">
        <v>1</v>
      </c>
      <c r="T48" s="213">
        <f>PRODUCT(P48,S48)</f>
        <v>1</v>
      </c>
      <c r="U48" s="213">
        <v>0.25</v>
      </c>
      <c r="V48" s="213">
        <v>0.25</v>
      </c>
      <c r="W48" s="287">
        <f>SUM(T48,U48,V48)</f>
        <v>1.5</v>
      </c>
      <c r="X48" s="205"/>
    </row>
    <row r="49" spans="1:44" s="204" customFormat="1" ht="15.75" customHeight="1" x14ac:dyDescent="0.25">
      <c r="A49" s="292"/>
      <c r="B49" s="130"/>
      <c r="C49" s="265"/>
      <c r="D49" s="265"/>
      <c r="E49" s="265"/>
      <c r="F49" s="253"/>
      <c r="G49" s="265"/>
      <c r="H49" s="265"/>
      <c r="I49" s="365"/>
      <c r="J49" s="370"/>
      <c r="K49" s="231"/>
      <c r="L49" s="231"/>
      <c r="M49" s="370"/>
      <c r="N49" s="231"/>
      <c r="O49" s="231"/>
      <c r="P49" s="228"/>
      <c r="Q49" s="294"/>
      <c r="R49" s="294"/>
      <c r="S49" s="251"/>
      <c r="T49" s="251"/>
      <c r="U49" s="251"/>
      <c r="V49" s="251"/>
      <c r="W49" s="245"/>
      <c r="X49" s="205"/>
    </row>
    <row r="50" spans="1:44" s="204" customFormat="1" ht="15.75" customHeight="1" x14ac:dyDescent="0.25">
      <c r="A50" s="292"/>
      <c r="B50" s="130"/>
      <c r="C50" s="265"/>
      <c r="D50" s="265"/>
      <c r="E50" s="265"/>
      <c r="F50" s="253"/>
      <c r="G50" s="253"/>
      <c r="H50" s="265"/>
      <c r="I50" s="365"/>
      <c r="J50" s="370"/>
      <c r="K50" s="231"/>
      <c r="L50" s="231"/>
      <c r="M50" s="370"/>
      <c r="N50" s="231"/>
      <c r="O50" s="231"/>
      <c r="P50" s="228"/>
      <c r="Q50" s="294" t="s">
        <v>196</v>
      </c>
      <c r="R50" s="294"/>
      <c r="S50" s="251"/>
      <c r="T50" s="251"/>
      <c r="U50" s="251"/>
      <c r="V50" s="251"/>
      <c r="W50" s="245"/>
      <c r="X50" s="205"/>
    </row>
    <row r="51" spans="1:44" s="204" customFormat="1" ht="47.25" customHeight="1" thickBot="1" x14ac:dyDescent="0.3">
      <c r="A51" s="293"/>
      <c r="B51" s="124"/>
      <c r="C51" s="124"/>
      <c r="D51" s="124"/>
      <c r="E51" s="124"/>
      <c r="F51" s="166"/>
      <c r="G51" s="124"/>
      <c r="H51" s="124"/>
      <c r="I51" s="366"/>
      <c r="J51" s="371"/>
      <c r="K51" s="232"/>
      <c r="L51" s="232"/>
      <c r="M51" s="371"/>
      <c r="N51" s="232"/>
      <c r="O51" s="232"/>
      <c r="P51" s="229"/>
      <c r="Q51" s="295" t="s">
        <v>70</v>
      </c>
      <c r="R51" s="295"/>
      <c r="S51" s="252"/>
      <c r="T51" s="252"/>
      <c r="U51" s="252"/>
      <c r="V51" s="252"/>
      <c r="W51" s="246"/>
      <c r="X51" s="205"/>
    </row>
    <row r="52" spans="1:44" ht="13.5" thickBot="1" x14ac:dyDescent="0.3">
      <c r="A52" s="43"/>
      <c r="B52" s="80"/>
      <c r="C52" s="80"/>
      <c r="D52" s="80"/>
      <c r="E52" s="81"/>
      <c r="F52" s="81"/>
      <c r="G52" s="81"/>
      <c r="H52" s="81"/>
      <c r="I52" s="81"/>
      <c r="J52" s="81"/>
      <c r="K52" s="81"/>
      <c r="L52" s="81"/>
      <c r="M52" s="81"/>
      <c r="N52" s="81"/>
      <c r="O52" s="81"/>
      <c r="P52" s="82"/>
      <c r="Q52" s="83"/>
      <c r="R52" s="83"/>
      <c r="S52" s="84"/>
      <c r="T52" s="49"/>
      <c r="U52" s="49"/>
      <c r="V52" s="87"/>
      <c r="W52" s="88"/>
      <c r="AI52" s="30"/>
      <c r="AJ52" s="30"/>
      <c r="AK52" s="30"/>
      <c r="AL52" s="30"/>
      <c r="AM52" s="30"/>
      <c r="AN52" s="30"/>
      <c r="AO52" s="30"/>
      <c r="AP52" s="30"/>
    </row>
    <row r="53" spans="1:44" s="42" customFormat="1" ht="16.5" customHeight="1" thickBot="1" x14ac:dyDescent="0.3">
      <c r="A53" s="373"/>
      <c r="B53" s="373"/>
      <c r="C53" s="373"/>
      <c r="D53" s="373"/>
      <c r="E53" s="373"/>
      <c r="F53" s="373"/>
      <c r="G53" s="373"/>
      <c r="H53" s="373"/>
      <c r="I53" s="373"/>
      <c r="J53" s="373"/>
      <c r="K53" s="373"/>
      <c r="L53" s="373"/>
      <c r="M53" s="373"/>
      <c r="N53" s="219"/>
      <c r="O53" s="219"/>
      <c r="P53" s="63"/>
      <c r="Q53" s="63"/>
      <c r="R53" s="64"/>
      <c r="S53" s="138"/>
      <c r="T53" s="233"/>
      <c r="U53" s="233"/>
      <c r="V53" s="128"/>
      <c r="W53" s="234"/>
      <c r="X53" s="45"/>
      <c r="Y53" s="44"/>
      <c r="Z53" s="44"/>
      <c r="AA53" s="44"/>
      <c r="AB53" s="44"/>
      <c r="AC53" s="44"/>
      <c r="AD53" s="44"/>
      <c r="AE53" s="44"/>
      <c r="AF53" s="44"/>
      <c r="AG53" s="44"/>
      <c r="AH53" s="44"/>
      <c r="AI53" s="44"/>
      <c r="AJ53" s="44"/>
      <c r="AK53" s="44"/>
      <c r="AL53" s="44"/>
      <c r="AM53" s="44"/>
      <c r="AN53" s="44"/>
      <c r="AO53" s="44"/>
      <c r="AP53" s="44"/>
      <c r="AQ53" s="41"/>
    </row>
    <row r="54" spans="1:44" s="202" customFormat="1" ht="24.75" customHeight="1" x14ac:dyDescent="0.25">
      <c r="A54" s="86" t="s">
        <v>38</v>
      </c>
      <c r="B54" s="137" t="s">
        <v>180</v>
      </c>
      <c r="C54" s="137" t="s">
        <v>37</v>
      </c>
      <c r="D54" s="139" t="s">
        <v>47</v>
      </c>
      <c r="E54" s="140"/>
      <c r="F54" s="137"/>
      <c r="G54" s="137"/>
      <c r="H54" s="185"/>
      <c r="I54" s="364"/>
      <c r="J54" s="364"/>
      <c r="K54" s="224"/>
      <c r="L54" s="224"/>
      <c r="M54" s="364"/>
      <c r="N54" s="224"/>
      <c r="O54" s="224"/>
      <c r="P54" s="227">
        <v>2</v>
      </c>
      <c r="Q54" s="224">
        <v>2810</v>
      </c>
      <c r="R54" s="224">
        <f>PRODUCT(Q54,P54)</f>
        <v>5620</v>
      </c>
      <c r="S54" s="247">
        <v>1</v>
      </c>
      <c r="T54" s="250">
        <f>PRODUCT(P54,S54)</f>
        <v>2</v>
      </c>
      <c r="U54" s="238">
        <v>0.25</v>
      </c>
      <c r="V54" s="241">
        <v>0.25</v>
      </c>
      <c r="W54" s="244">
        <f>SUM(T54,U54,V54)</f>
        <v>2.5</v>
      </c>
      <c r="X54" s="205"/>
      <c r="Y54" s="204"/>
      <c r="Z54" s="204"/>
      <c r="AA54" s="204"/>
      <c r="AB54" s="204"/>
      <c r="AC54" s="204"/>
      <c r="AD54" s="204"/>
      <c r="AE54" s="204"/>
      <c r="AF54" s="204"/>
      <c r="AG54" s="204"/>
      <c r="AH54" s="204"/>
      <c r="AI54" s="204"/>
      <c r="AJ54" s="204"/>
      <c r="AK54" s="204"/>
      <c r="AL54" s="204"/>
      <c r="AM54" s="204"/>
      <c r="AN54" s="204"/>
      <c r="AO54" s="204"/>
      <c r="AP54" s="204"/>
      <c r="AQ54" s="203"/>
    </row>
    <row r="55" spans="1:44" s="202" customFormat="1" ht="15" customHeight="1" x14ac:dyDescent="0.25">
      <c r="A55" s="85"/>
      <c r="B55" s="265"/>
      <c r="C55" s="265"/>
      <c r="D55" s="265"/>
      <c r="E55" s="265"/>
      <c r="F55" s="265"/>
      <c r="G55" s="265"/>
      <c r="H55" s="187"/>
      <c r="I55" s="365"/>
      <c r="J55" s="365"/>
      <c r="K55" s="225"/>
      <c r="L55" s="225"/>
      <c r="M55" s="365"/>
      <c r="N55" s="225"/>
      <c r="O55" s="225"/>
      <c r="P55" s="228"/>
      <c r="Q55" s="225"/>
      <c r="R55" s="225"/>
      <c r="S55" s="248"/>
      <c r="T55" s="251"/>
      <c r="U55" s="239"/>
      <c r="V55" s="242"/>
      <c r="W55" s="245"/>
      <c r="X55" s="205"/>
      <c r="Y55" s="204"/>
      <c r="Z55" s="204"/>
      <c r="AA55" s="204"/>
      <c r="AB55" s="204"/>
      <c r="AC55" s="204"/>
      <c r="AD55" s="204"/>
      <c r="AE55" s="204"/>
      <c r="AF55" s="204"/>
      <c r="AG55" s="204"/>
      <c r="AH55" s="204"/>
      <c r="AI55" s="204"/>
      <c r="AJ55" s="204"/>
      <c r="AK55" s="204"/>
      <c r="AL55" s="204"/>
      <c r="AM55" s="204"/>
      <c r="AN55" s="204"/>
      <c r="AO55" s="204"/>
      <c r="AP55" s="204"/>
      <c r="AQ55" s="203"/>
    </row>
    <row r="56" spans="1:44" s="207" customFormat="1" ht="15" customHeight="1" x14ac:dyDescent="0.2">
      <c r="A56" s="85"/>
      <c r="B56" s="265"/>
      <c r="C56" s="265"/>
      <c r="D56" s="265"/>
      <c r="E56" s="265"/>
      <c r="F56" s="167"/>
      <c r="G56" s="265"/>
      <c r="H56" s="187"/>
      <c r="I56" s="365"/>
      <c r="J56" s="365"/>
      <c r="K56" s="225"/>
      <c r="L56" s="225"/>
      <c r="M56" s="365"/>
      <c r="N56" s="225"/>
      <c r="O56" s="225"/>
      <c r="P56" s="228"/>
      <c r="Q56" s="225"/>
      <c r="R56" s="225"/>
      <c r="S56" s="248"/>
      <c r="T56" s="251"/>
      <c r="U56" s="239"/>
      <c r="V56" s="242"/>
      <c r="W56" s="245"/>
      <c r="X56" s="205"/>
      <c r="Y56" s="204"/>
      <c r="Z56" s="204"/>
      <c r="AA56" s="204"/>
      <c r="AB56" s="204"/>
      <c r="AC56" s="204"/>
      <c r="AD56" s="204"/>
      <c r="AE56" s="204"/>
      <c r="AF56" s="204"/>
      <c r="AG56" s="204"/>
      <c r="AH56" s="204"/>
      <c r="AI56" s="204"/>
      <c r="AJ56" s="204"/>
      <c r="AK56" s="204"/>
      <c r="AL56" s="204"/>
      <c r="AM56" s="204"/>
      <c r="AN56" s="204"/>
      <c r="AO56" s="204"/>
      <c r="AP56" s="204"/>
      <c r="AQ56" s="206"/>
    </row>
    <row r="57" spans="1:44" s="207" customFormat="1" ht="15" customHeight="1" x14ac:dyDescent="0.2">
      <c r="A57" s="85"/>
      <c r="B57" s="265"/>
      <c r="C57" s="265"/>
      <c r="D57" s="265"/>
      <c r="E57" s="265"/>
      <c r="F57" s="186"/>
      <c r="G57" s="265"/>
      <c r="H57" s="187"/>
      <c r="I57" s="365"/>
      <c r="J57" s="365"/>
      <c r="K57" s="225"/>
      <c r="L57" s="225"/>
      <c r="M57" s="365"/>
      <c r="N57" s="225"/>
      <c r="O57" s="225"/>
      <c r="P57" s="228"/>
      <c r="Q57" s="225"/>
      <c r="R57" s="225"/>
      <c r="S57" s="248"/>
      <c r="T57" s="251"/>
      <c r="U57" s="239"/>
      <c r="V57" s="242"/>
      <c r="W57" s="245"/>
      <c r="X57" s="205"/>
      <c r="Y57" s="204"/>
      <c r="Z57" s="204"/>
      <c r="AA57" s="204"/>
      <c r="AB57" s="204"/>
      <c r="AC57" s="204"/>
      <c r="AD57" s="204"/>
      <c r="AE57" s="204"/>
      <c r="AF57" s="204"/>
      <c r="AG57" s="204"/>
      <c r="AH57" s="204"/>
      <c r="AI57" s="204"/>
      <c r="AJ57" s="204"/>
      <c r="AK57" s="204"/>
      <c r="AL57" s="204"/>
      <c r="AM57" s="204"/>
      <c r="AN57" s="204"/>
      <c r="AO57" s="204"/>
      <c r="AP57" s="204"/>
      <c r="AQ57" s="206"/>
    </row>
    <row r="58" spans="1:44" s="207" customFormat="1" ht="15" customHeight="1" x14ac:dyDescent="0.2">
      <c r="A58" s="85"/>
      <c r="B58" s="265"/>
      <c r="C58" s="265"/>
      <c r="D58" s="265"/>
      <c r="E58" s="265"/>
      <c r="F58" s="186"/>
      <c r="G58" s="265"/>
      <c r="H58" s="187"/>
      <c r="I58" s="365"/>
      <c r="J58" s="365"/>
      <c r="K58" s="225"/>
      <c r="L58" s="225"/>
      <c r="M58" s="365"/>
      <c r="N58" s="225"/>
      <c r="O58" s="225"/>
      <c r="P58" s="228"/>
      <c r="Q58" s="362" t="s">
        <v>76</v>
      </c>
      <c r="R58" s="225"/>
      <c r="S58" s="248"/>
      <c r="T58" s="251"/>
      <c r="U58" s="239"/>
      <c r="V58" s="242"/>
      <c r="W58" s="245"/>
      <c r="X58" s="205"/>
      <c r="Y58" s="204"/>
      <c r="Z58" s="204"/>
      <c r="AA58" s="204"/>
      <c r="AB58" s="204"/>
      <c r="AC58" s="204"/>
      <c r="AD58" s="204"/>
      <c r="AE58" s="204"/>
      <c r="AF58" s="204"/>
      <c r="AG58" s="204"/>
      <c r="AH58" s="204"/>
      <c r="AI58" s="204"/>
      <c r="AJ58" s="204"/>
      <c r="AK58" s="204"/>
      <c r="AL58" s="204"/>
      <c r="AM58" s="204"/>
      <c r="AN58" s="204"/>
      <c r="AO58" s="204"/>
      <c r="AP58" s="204"/>
      <c r="AQ58" s="206"/>
    </row>
    <row r="59" spans="1:44" s="207" customFormat="1" ht="15" customHeight="1" x14ac:dyDescent="0.25">
      <c r="A59" s="85"/>
      <c r="B59" s="265"/>
      <c r="C59" s="265"/>
      <c r="D59" s="265"/>
      <c r="E59" s="265"/>
      <c r="F59" s="367"/>
      <c r="G59" s="265"/>
      <c r="H59" s="188"/>
      <c r="I59" s="365"/>
      <c r="J59" s="365"/>
      <c r="K59" s="225"/>
      <c r="L59" s="225"/>
      <c r="M59" s="365"/>
      <c r="N59" s="225"/>
      <c r="O59" s="225"/>
      <c r="P59" s="228"/>
      <c r="Q59" s="362"/>
      <c r="R59" s="225"/>
      <c r="S59" s="248"/>
      <c r="T59" s="251"/>
      <c r="U59" s="239"/>
      <c r="V59" s="242"/>
      <c r="W59" s="245"/>
      <c r="X59" s="205"/>
      <c r="Y59" s="204"/>
      <c r="Z59" s="204"/>
      <c r="AA59" s="204"/>
      <c r="AB59" s="204"/>
      <c r="AC59" s="204"/>
      <c r="AD59" s="204"/>
      <c r="AE59" s="204"/>
      <c r="AF59" s="204"/>
      <c r="AG59" s="204"/>
      <c r="AH59" s="204"/>
      <c r="AI59" s="204"/>
      <c r="AJ59" s="204"/>
      <c r="AK59" s="204"/>
      <c r="AL59" s="204"/>
      <c r="AM59" s="204"/>
      <c r="AN59" s="204"/>
      <c r="AO59" s="204"/>
      <c r="AP59" s="204"/>
      <c r="AQ59" s="206"/>
    </row>
    <row r="60" spans="1:44" s="32" customFormat="1" ht="15" customHeight="1" thickBot="1" x14ac:dyDescent="0.3">
      <c r="A60" s="133"/>
      <c r="B60" s="124"/>
      <c r="C60" s="124"/>
      <c r="D60" s="124"/>
      <c r="E60" s="124"/>
      <c r="F60" s="363"/>
      <c r="G60" s="124"/>
      <c r="H60" s="189"/>
      <c r="I60" s="398"/>
      <c r="J60" s="366"/>
      <c r="K60" s="226"/>
      <c r="L60" s="226"/>
      <c r="M60" s="366"/>
      <c r="N60" s="226"/>
      <c r="O60" s="226"/>
      <c r="P60" s="229"/>
      <c r="Q60" s="226" t="s">
        <v>70</v>
      </c>
      <c r="R60" s="226"/>
      <c r="S60" s="249"/>
      <c r="T60" s="252"/>
      <c r="U60" s="240"/>
      <c r="V60" s="243"/>
      <c r="W60" s="246"/>
      <c r="X60" s="205"/>
      <c r="Y60" s="204"/>
      <c r="Z60" s="204"/>
      <c r="AA60" s="204"/>
      <c r="AB60" s="204"/>
      <c r="AC60" s="204"/>
      <c r="AD60" s="204"/>
      <c r="AE60" s="204"/>
      <c r="AF60" s="204"/>
      <c r="AG60" s="204"/>
      <c r="AH60" s="204"/>
      <c r="AI60" s="204"/>
      <c r="AJ60" s="204"/>
      <c r="AK60" s="204"/>
      <c r="AL60" s="204"/>
      <c r="AM60" s="204"/>
      <c r="AN60" s="204"/>
      <c r="AO60" s="204"/>
      <c r="AP60" s="204"/>
      <c r="AQ60" s="31"/>
    </row>
    <row r="61" spans="1:44" s="202" customFormat="1" ht="32.25" customHeight="1" x14ac:dyDescent="0.25">
      <c r="A61" s="47" t="s">
        <v>38</v>
      </c>
      <c r="B61" s="264" t="s">
        <v>102</v>
      </c>
      <c r="C61" s="264" t="s">
        <v>38</v>
      </c>
      <c r="D61" s="131" t="s">
        <v>48</v>
      </c>
      <c r="E61" s="132"/>
      <c r="F61" s="264"/>
      <c r="G61" s="264"/>
      <c r="H61" s="264"/>
      <c r="I61" s="169"/>
      <c r="J61" s="364"/>
      <c r="K61" s="224"/>
      <c r="L61" s="224"/>
      <c r="M61" s="364"/>
      <c r="N61" s="224"/>
      <c r="O61" s="224"/>
      <c r="P61" s="227">
        <v>5</v>
      </c>
      <c r="Q61" s="225">
        <v>3020</v>
      </c>
      <c r="R61" s="225">
        <f>PRODUCT(Q61,P61)</f>
        <v>15100</v>
      </c>
      <c r="S61" s="257">
        <v>1</v>
      </c>
      <c r="T61" s="250">
        <f>PRODUCT(P61,S61)</f>
        <v>5</v>
      </c>
      <c r="U61" s="250">
        <v>0.25</v>
      </c>
      <c r="V61" s="260">
        <v>0.25</v>
      </c>
      <c r="W61" s="244">
        <f>SUM(T61,U61,V61)</f>
        <v>5.5</v>
      </c>
      <c r="X61" s="205"/>
      <c r="Y61" s="204"/>
      <c r="Z61" s="204"/>
      <c r="AA61" s="204"/>
      <c r="AB61" s="204"/>
      <c r="AC61" s="204"/>
      <c r="AD61" s="204"/>
      <c r="AE61" s="204"/>
      <c r="AF61" s="204"/>
      <c r="AG61" s="204"/>
      <c r="AH61" s="204"/>
      <c r="AI61" s="204"/>
      <c r="AJ61" s="204"/>
      <c r="AK61" s="204"/>
      <c r="AL61" s="204"/>
      <c r="AM61" s="204"/>
      <c r="AN61" s="204"/>
      <c r="AO61" s="204"/>
      <c r="AP61" s="204"/>
      <c r="AQ61" s="206"/>
    </row>
    <row r="62" spans="1:44" s="202" customFormat="1" ht="30" customHeight="1" x14ac:dyDescent="0.25">
      <c r="A62" s="85"/>
      <c r="B62" s="265"/>
      <c r="C62" s="265"/>
      <c r="D62" s="265"/>
      <c r="E62" s="265"/>
      <c r="F62" s="253"/>
      <c r="G62" s="265"/>
      <c r="H62" s="265"/>
      <c r="I62" s="170"/>
      <c r="J62" s="365"/>
      <c r="K62" s="225"/>
      <c r="L62" s="225"/>
      <c r="M62" s="365"/>
      <c r="N62" s="225"/>
      <c r="O62" s="225"/>
      <c r="P62" s="228"/>
      <c r="Q62" s="362" t="s">
        <v>212</v>
      </c>
      <c r="R62" s="225"/>
      <c r="S62" s="258"/>
      <c r="T62" s="251"/>
      <c r="U62" s="251"/>
      <c r="V62" s="261"/>
      <c r="W62" s="245"/>
      <c r="X62" s="205"/>
      <c r="Y62" s="204"/>
      <c r="Z62" s="204"/>
      <c r="AA62" s="204"/>
      <c r="AB62" s="204"/>
      <c r="AC62" s="204"/>
      <c r="AD62" s="204"/>
      <c r="AE62" s="204"/>
      <c r="AF62" s="204"/>
      <c r="AG62" s="204"/>
      <c r="AH62" s="204"/>
      <c r="AI62" s="204"/>
      <c r="AJ62" s="204"/>
      <c r="AK62" s="204"/>
      <c r="AL62" s="204"/>
      <c r="AM62" s="204"/>
      <c r="AN62" s="204"/>
      <c r="AO62" s="204"/>
      <c r="AP62" s="204"/>
      <c r="AQ62" s="204"/>
      <c r="AR62" s="203"/>
    </row>
    <row r="63" spans="1:44" s="202" customFormat="1" ht="15" customHeight="1" x14ac:dyDescent="0.25">
      <c r="A63" s="85"/>
      <c r="B63" s="265"/>
      <c r="C63" s="265"/>
      <c r="D63" s="265"/>
      <c r="E63" s="265"/>
      <c r="F63" s="265"/>
      <c r="G63" s="265"/>
      <c r="H63" s="265"/>
      <c r="I63" s="170"/>
      <c r="J63" s="365"/>
      <c r="K63" s="225"/>
      <c r="L63" s="225"/>
      <c r="M63" s="365"/>
      <c r="N63" s="225"/>
      <c r="O63" s="225"/>
      <c r="P63" s="228"/>
      <c r="Q63" s="362"/>
      <c r="R63" s="225"/>
      <c r="S63" s="258"/>
      <c r="T63" s="251"/>
      <c r="U63" s="251"/>
      <c r="V63" s="261"/>
      <c r="W63" s="245"/>
      <c r="X63" s="205"/>
      <c r="Y63" s="204"/>
      <c r="Z63" s="204"/>
      <c r="AA63" s="204"/>
      <c r="AB63" s="204"/>
      <c r="AC63" s="204"/>
      <c r="AD63" s="204"/>
      <c r="AE63" s="204"/>
      <c r="AF63" s="204"/>
      <c r="AG63" s="204"/>
      <c r="AH63" s="204"/>
      <c r="AI63" s="204"/>
      <c r="AJ63" s="204"/>
      <c r="AK63" s="204"/>
      <c r="AL63" s="204"/>
      <c r="AM63" s="204"/>
      <c r="AN63" s="204"/>
      <c r="AO63" s="204"/>
      <c r="AP63" s="204"/>
      <c r="AQ63" s="204"/>
      <c r="AR63" s="203"/>
    </row>
    <row r="64" spans="1:44" s="202" customFormat="1" ht="25.5" customHeight="1" thickBot="1" x14ac:dyDescent="0.3">
      <c r="A64" s="85"/>
      <c r="B64" s="124"/>
      <c r="C64" s="124"/>
      <c r="D64" s="124"/>
      <c r="E64" s="124"/>
      <c r="F64" s="166"/>
      <c r="G64" s="124"/>
      <c r="H64" s="124"/>
      <c r="I64" s="170"/>
      <c r="J64" s="366"/>
      <c r="K64" s="226"/>
      <c r="L64" s="226"/>
      <c r="M64" s="366"/>
      <c r="N64" s="226"/>
      <c r="O64" s="226"/>
      <c r="P64" s="229"/>
      <c r="Q64" s="223" t="s">
        <v>70</v>
      </c>
      <c r="R64" s="226"/>
      <c r="S64" s="258"/>
      <c r="T64" s="251"/>
      <c r="U64" s="251"/>
      <c r="V64" s="261"/>
      <c r="W64" s="245"/>
      <c r="X64" s="205"/>
      <c r="Y64" s="204"/>
      <c r="Z64" s="204"/>
      <c r="AA64" s="204"/>
      <c r="AB64" s="204"/>
      <c r="AC64" s="204"/>
      <c r="AD64" s="204"/>
      <c r="AE64" s="204"/>
      <c r="AF64" s="204"/>
      <c r="AG64" s="204"/>
      <c r="AH64" s="204"/>
      <c r="AI64" s="204"/>
      <c r="AJ64" s="204"/>
      <c r="AK64" s="204"/>
      <c r="AL64" s="204"/>
      <c r="AM64" s="204"/>
      <c r="AN64" s="204"/>
      <c r="AO64" s="204"/>
      <c r="AP64" s="204"/>
      <c r="AQ64" s="204"/>
      <c r="AR64" s="203"/>
    </row>
    <row r="65" spans="1:44" s="202" customFormat="1" ht="30.75" customHeight="1" x14ac:dyDescent="0.25">
      <c r="A65" s="47" t="s">
        <v>38</v>
      </c>
      <c r="B65" s="109" t="s">
        <v>102</v>
      </c>
      <c r="C65" s="109" t="s">
        <v>38</v>
      </c>
      <c r="D65" s="131" t="s">
        <v>49</v>
      </c>
      <c r="E65" s="132"/>
      <c r="F65" s="264"/>
      <c r="G65" s="264"/>
      <c r="H65" s="264"/>
      <c r="I65" s="369"/>
      <c r="J65" s="364"/>
      <c r="K65" s="224"/>
      <c r="L65" s="224"/>
      <c r="M65" s="364"/>
      <c r="N65" s="224"/>
      <c r="O65" s="224"/>
      <c r="P65" s="401">
        <v>2</v>
      </c>
      <c r="Q65" s="225">
        <v>1720</v>
      </c>
      <c r="R65" s="225">
        <f>PRODUCT(Q65,P65)</f>
        <v>3440</v>
      </c>
      <c r="S65" s="257">
        <v>1</v>
      </c>
      <c r="T65" s="250">
        <f>PRODUCT(P65,S65)</f>
        <v>2</v>
      </c>
      <c r="U65" s="250">
        <v>0.25</v>
      </c>
      <c r="V65" s="260">
        <v>0.25</v>
      </c>
      <c r="W65" s="244">
        <f>SUM(T65,U65,V65)</f>
        <v>2.5</v>
      </c>
      <c r="X65" s="205"/>
      <c r="Y65" s="204"/>
      <c r="Z65" s="204"/>
      <c r="AA65" s="204"/>
      <c r="AB65" s="204"/>
      <c r="AC65" s="204"/>
      <c r="AD65" s="204"/>
      <c r="AE65" s="204"/>
      <c r="AF65" s="204"/>
      <c r="AG65" s="204"/>
      <c r="AH65" s="204"/>
      <c r="AI65" s="204"/>
      <c r="AJ65" s="204"/>
      <c r="AK65" s="204"/>
      <c r="AL65" s="204"/>
      <c r="AM65" s="204"/>
      <c r="AN65" s="204"/>
      <c r="AO65" s="204"/>
      <c r="AP65" s="204"/>
      <c r="AQ65" s="204"/>
      <c r="AR65" s="203"/>
    </row>
    <row r="66" spans="1:44" s="202" customFormat="1" ht="15" customHeight="1" x14ac:dyDescent="0.25">
      <c r="A66" s="85"/>
      <c r="B66" s="168"/>
      <c r="C66" s="168"/>
      <c r="D66" s="168"/>
      <c r="E66" s="168"/>
      <c r="F66" s="168"/>
      <c r="G66" s="168"/>
      <c r="H66" s="168"/>
      <c r="I66" s="370"/>
      <c r="J66" s="365"/>
      <c r="K66" s="225"/>
      <c r="L66" s="225"/>
      <c r="M66" s="365"/>
      <c r="N66" s="225"/>
      <c r="O66" s="225"/>
      <c r="P66" s="402"/>
      <c r="Q66" s="225"/>
      <c r="R66" s="225"/>
      <c r="S66" s="258"/>
      <c r="T66" s="251"/>
      <c r="U66" s="251"/>
      <c r="V66" s="261"/>
      <c r="W66" s="245"/>
      <c r="X66" s="205"/>
      <c r="Y66" s="204"/>
      <c r="Z66" s="204"/>
      <c r="AA66" s="204"/>
      <c r="AB66" s="204"/>
      <c r="AC66" s="204"/>
      <c r="AD66" s="204"/>
      <c r="AE66" s="204"/>
      <c r="AF66" s="204"/>
      <c r="AG66" s="204"/>
      <c r="AH66" s="204"/>
      <c r="AI66" s="204"/>
      <c r="AJ66" s="204"/>
      <c r="AK66" s="204"/>
      <c r="AL66" s="204"/>
      <c r="AM66" s="204"/>
      <c r="AN66" s="204"/>
      <c r="AO66" s="204"/>
      <c r="AP66" s="204"/>
      <c r="AQ66" s="204"/>
      <c r="AR66" s="203"/>
    </row>
    <row r="67" spans="1:44" s="202" customFormat="1" ht="15" customHeight="1" x14ac:dyDescent="0.25">
      <c r="A67" s="85"/>
      <c r="B67" s="131"/>
      <c r="C67" s="131"/>
      <c r="D67" s="131"/>
      <c r="E67" s="131"/>
      <c r="F67" s="264"/>
      <c r="G67" s="131"/>
      <c r="H67" s="131"/>
      <c r="I67" s="370"/>
      <c r="J67" s="365"/>
      <c r="K67" s="225"/>
      <c r="L67" s="225"/>
      <c r="M67" s="365"/>
      <c r="N67" s="225"/>
      <c r="O67" s="225"/>
      <c r="P67" s="402"/>
      <c r="Q67" s="225"/>
      <c r="R67" s="225"/>
      <c r="S67" s="258"/>
      <c r="T67" s="251"/>
      <c r="U67" s="251"/>
      <c r="V67" s="261"/>
      <c r="W67" s="245"/>
      <c r="X67" s="205"/>
      <c r="Y67" s="204"/>
      <c r="Z67" s="204"/>
      <c r="AA67" s="204"/>
      <c r="AB67" s="204"/>
      <c r="AC67" s="204"/>
      <c r="AD67" s="204"/>
      <c r="AE67" s="204"/>
      <c r="AF67" s="204"/>
      <c r="AG67" s="204"/>
      <c r="AH67" s="204"/>
      <c r="AI67" s="204"/>
      <c r="AJ67" s="204"/>
      <c r="AK67" s="204"/>
      <c r="AL67" s="204"/>
      <c r="AM67" s="204"/>
      <c r="AN67" s="204"/>
      <c r="AO67" s="204"/>
      <c r="AP67" s="204"/>
      <c r="AQ67" s="204"/>
      <c r="AR67" s="203"/>
    </row>
    <row r="68" spans="1:44" s="202" customFormat="1" ht="15" customHeight="1" x14ac:dyDescent="0.25">
      <c r="A68" s="85"/>
      <c r="B68" s="131"/>
      <c r="C68" s="131"/>
      <c r="D68" s="131"/>
      <c r="E68" s="131"/>
      <c r="F68" s="264"/>
      <c r="G68" s="131"/>
      <c r="H68" s="131"/>
      <c r="I68" s="370"/>
      <c r="J68" s="365"/>
      <c r="K68" s="225"/>
      <c r="L68" s="225"/>
      <c r="M68" s="365"/>
      <c r="N68" s="225"/>
      <c r="O68" s="225"/>
      <c r="P68" s="402"/>
      <c r="Q68" s="362" t="s">
        <v>211</v>
      </c>
      <c r="R68" s="225"/>
      <c r="S68" s="258"/>
      <c r="T68" s="251"/>
      <c r="U68" s="251"/>
      <c r="V68" s="261"/>
      <c r="W68" s="245"/>
      <c r="X68" s="205"/>
      <c r="Y68" s="204"/>
      <c r="Z68" s="204"/>
      <c r="AA68" s="204"/>
      <c r="AB68" s="204"/>
      <c r="AC68" s="204"/>
      <c r="AD68" s="204"/>
      <c r="AE68" s="204"/>
      <c r="AF68" s="204"/>
      <c r="AG68" s="204"/>
      <c r="AH68" s="204"/>
      <c r="AI68" s="204"/>
      <c r="AJ68" s="204"/>
      <c r="AK68" s="204"/>
      <c r="AL68" s="204"/>
      <c r="AM68" s="204"/>
      <c r="AN68" s="204"/>
      <c r="AO68" s="204"/>
      <c r="AP68" s="204"/>
      <c r="AQ68" s="204"/>
      <c r="AR68" s="203"/>
    </row>
    <row r="69" spans="1:44" s="207" customFormat="1" ht="15" customHeight="1" x14ac:dyDescent="0.25">
      <c r="A69" s="85"/>
      <c r="B69" s="208"/>
      <c r="C69" s="208"/>
      <c r="D69" s="208"/>
      <c r="E69" s="208"/>
      <c r="F69" s="231"/>
      <c r="G69" s="208"/>
      <c r="H69" s="208"/>
      <c r="I69" s="370"/>
      <c r="J69" s="365"/>
      <c r="K69" s="225"/>
      <c r="L69" s="225"/>
      <c r="M69" s="365"/>
      <c r="N69" s="225"/>
      <c r="O69" s="225"/>
      <c r="P69" s="402"/>
      <c r="Q69" s="362"/>
      <c r="R69" s="225"/>
      <c r="S69" s="258"/>
      <c r="T69" s="251"/>
      <c r="U69" s="251"/>
      <c r="V69" s="261"/>
      <c r="W69" s="245"/>
      <c r="X69" s="205"/>
      <c r="Y69" s="204"/>
      <c r="Z69" s="204"/>
      <c r="AA69" s="204"/>
      <c r="AB69" s="204"/>
      <c r="AC69" s="204"/>
      <c r="AD69" s="204"/>
      <c r="AE69" s="204"/>
      <c r="AF69" s="204"/>
      <c r="AG69" s="204"/>
      <c r="AH69" s="204"/>
      <c r="AI69" s="204"/>
      <c r="AJ69" s="204"/>
      <c r="AK69" s="204"/>
      <c r="AL69" s="204"/>
      <c r="AM69" s="204"/>
      <c r="AN69" s="204"/>
      <c r="AO69" s="204"/>
      <c r="AP69" s="204"/>
      <c r="AQ69" s="204"/>
      <c r="AR69" s="206"/>
    </row>
    <row r="70" spans="1:44" s="32" customFormat="1" ht="15.75" customHeight="1" thickBot="1" x14ac:dyDescent="0.3">
      <c r="A70" s="133"/>
      <c r="B70" s="180"/>
      <c r="C70" s="180"/>
      <c r="D70" s="180"/>
      <c r="E70" s="180"/>
      <c r="F70" s="143"/>
      <c r="G70" s="180"/>
      <c r="H70" s="180"/>
      <c r="I70" s="371"/>
      <c r="J70" s="366"/>
      <c r="K70" s="226"/>
      <c r="L70" s="226"/>
      <c r="M70" s="366"/>
      <c r="N70" s="226"/>
      <c r="O70" s="226"/>
      <c r="P70" s="403"/>
      <c r="Q70" s="226" t="s">
        <v>70</v>
      </c>
      <c r="R70" s="226"/>
      <c r="S70" s="259"/>
      <c r="T70" s="252"/>
      <c r="U70" s="252"/>
      <c r="V70" s="262"/>
      <c r="W70" s="246"/>
      <c r="X70" s="205"/>
      <c r="Y70" s="204"/>
      <c r="Z70" s="204"/>
      <c r="AA70" s="204"/>
      <c r="AB70" s="204"/>
      <c r="AC70" s="204"/>
      <c r="AD70" s="204"/>
      <c r="AE70" s="204"/>
      <c r="AF70" s="204"/>
      <c r="AG70" s="204"/>
      <c r="AH70" s="204"/>
      <c r="AI70" s="204"/>
      <c r="AJ70" s="204"/>
      <c r="AK70" s="204"/>
      <c r="AL70" s="204"/>
      <c r="AM70" s="204"/>
      <c r="AN70" s="204"/>
      <c r="AO70" s="204"/>
      <c r="AP70" s="204"/>
      <c r="AQ70" s="56"/>
      <c r="AR70" s="31"/>
    </row>
    <row r="71" spans="1:44" s="202" customFormat="1" ht="19.5" customHeight="1" x14ac:dyDescent="0.25">
      <c r="A71" s="47" t="s">
        <v>38</v>
      </c>
      <c r="B71" s="264" t="s">
        <v>149</v>
      </c>
      <c r="C71" s="264" t="s">
        <v>150</v>
      </c>
      <c r="D71" s="131" t="s">
        <v>42</v>
      </c>
      <c r="E71" s="121"/>
      <c r="F71" s="109"/>
      <c r="G71" s="109"/>
      <c r="H71" s="109"/>
      <c r="I71" s="375"/>
      <c r="J71" s="364"/>
      <c r="K71" s="224"/>
      <c r="L71" s="224"/>
      <c r="M71" s="364"/>
      <c r="N71" s="224"/>
      <c r="O71" s="224"/>
      <c r="P71" s="227">
        <v>2</v>
      </c>
      <c r="Q71" s="225">
        <v>750</v>
      </c>
      <c r="R71" s="225">
        <f>PRODUCT(Q71,P71)</f>
        <v>1500</v>
      </c>
      <c r="S71" s="257">
        <v>1</v>
      </c>
      <c r="T71" s="250">
        <f>PRODUCT(P71,S71)</f>
        <v>2</v>
      </c>
      <c r="U71" s="250">
        <v>0.25</v>
      </c>
      <c r="V71" s="260">
        <v>0.25</v>
      </c>
      <c r="W71" s="244">
        <f>SUM(T71,U71,V71)</f>
        <v>2.5</v>
      </c>
      <c r="X71" s="205"/>
      <c r="Y71" s="204"/>
      <c r="Z71" s="204"/>
      <c r="AA71" s="204"/>
      <c r="AB71" s="204"/>
      <c r="AC71" s="204"/>
      <c r="AD71" s="204"/>
      <c r="AE71" s="204"/>
      <c r="AF71" s="204"/>
      <c r="AG71" s="204"/>
      <c r="AH71" s="204"/>
      <c r="AI71" s="204"/>
      <c r="AJ71" s="204"/>
      <c r="AK71" s="204"/>
      <c r="AL71" s="204"/>
      <c r="AM71" s="204"/>
      <c r="AN71" s="204"/>
      <c r="AO71" s="204"/>
      <c r="AP71" s="204"/>
      <c r="AQ71" s="204"/>
      <c r="AR71" s="203"/>
    </row>
    <row r="72" spans="1:44" s="202" customFormat="1" ht="15" customHeight="1" x14ac:dyDescent="0.25">
      <c r="A72" s="85"/>
      <c r="B72" s="264"/>
      <c r="C72" s="264"/>
      <c r="D72" s="131"/>
      <c r="E72" s="121"/>
      <c r="F72" s="109"/>
      <c r="G72" s="109"/>
      <c r="H72" s="109"/>
      <c r="I72" s="376"/>
      <c r="J72" s="365"/>
      <c r="K72" s="225"/>
      <c r="L72" s="225"/>
      <c r="M72" s="365"/>
      <c r="N72" s="225"/>
      <c r="O72" s="225"/>
      <c r="P72" s="228"/>
      <c r="Q72" s="225"/>
      <c r="R72" s="225"/>
      <c r="S72" s="258"/>
      <c r="T72" s="251"/>
      <c r="U72" s="251"/>
      <c r="V72" s="261"/>
      <c r="W72" s="245"/>
      <c r="X72" s="205"/>
      <c r="Y72" s="204"/>
      <c r="Z72" s="204"/>
      <c r="AA72" s="204"/>
      <c r="AB72" s="204"/>
      <c r="AC72" s="204"/>
      <c r="AD72" s="204"/>
      <c r="AE72" s="204"/>
      <c r="AF72" s="204"/>
      <c r="AG72" s="204"/>
      <c r="AH72" s="204"/>
      <c r="AI72" s="204"/>
      <c r="AJ72" s="204"/>
      <c r="AK72" s="204"/>
      <c r="AL72" s="204"/>
      <c r="AM72" s="204"/>
      <c r="AN72" s="204"/>
      <c r="AO72" s="204"/>
      <c r="AP72" s="204"/>
      <c r="AQ72" s="204"/>
      <c r="AR72" s="203"/>
    </row>
    <row r="73" spans="1:44" s="202" customFormat="1" ht="15" customHeight="1" x14ac:dyDescent="0.25">
      <c r="A73" s="85"/>
      <c r="B73" s="264"/>
      <c r="C73" s="264"/>
      <c r="D73" s="131"/>
      <c r="E73" s="121"/>
      <c r="F73" s="109"/>
      <c r="G73" s="109"/>
      <c r="H73" s="109"/>
      <c r="I73" s="376"/>
      <c r="J73" s="365"/>
      <c r="K73" s="225"/>
      <c r="L73" s="225"/>
      <c r="M73" s="365"/>
      <c r="N73" s="225"/>
      <c r="O73" s="225"/>
      <c r="P73" s="228"/>
      <c r="Q73" s="225"/>
      <c r="R73" s="225"/>
      <c r="S73" s="258"/>
      <c r="T73" s="251"/>
      <c r="U73" s="251"/>
      <c r="V73" s="261"/>
      <c r="W73" s="245"/>
      <c r="X73" s="205"/>
      <c r="Y73" s="204"/>
      <c r="Z73" s="204"/>
      <c r="AA73" s="204"/>
      <c r="AB73" s="204"/>
      <c r="AC73" s="204"/>
      <c r="AD73" s="204"/>
      <c r="AE73" s="204"/>
      <c r="AF73" s="204"/>
      <c r="AG73" s="204"/>
      <c r="AH73" s="204"/>
      <c r="AI73" s="204"/>
      <c r="AJ73" s="204"/>
      <c r="AK73" s="204"/>
      <c r="AL73" s="204"/>
      <c r="AM73" s="204"/>
      <c r="AN73" s="204"/>
      <c r="AO73" s="204"/>
      <c r="AP73" s="204"/>
      <c r="AQ73" s="204"/>
      <c r="AR73" s="203"/>
    </row>
    <row r="74" spans="1:44" s="202" customFormat="1" ht="15" customHeight="1" x14ac:dyDescent="0.25">
      <c r="A74" s="85"/>
      <c r="B74" s="121"/>
      <c r="C74" s="121"/>
      <c r="D74" s="121"/>
      <c r="E74" s="121"/>
      <c r="F74" s="396"/>
      <c r="G74" s="121"/>
      <c r="H74" s="121"/>
      <c r="I74" s="376"/>
      <c r="J74" s="365"/>
      <c r="K74" s="225"/>
      <c r="L74" s="225"/>
      <c r="M74" s="365"/>
      <c r="N74" s="225"/>
      <c r="O74" s="225"/>
      <c r="P74" s="228"/>
      <c r="Q74" s="225" t="s">
        <v>210</v>
      </c>
      <c r="R74" s="225"/>
      <c r="S74" s="258"/>
      <c r="T74" s="251"/>
      <c r="U74" s="251"/>
      <c r="V74" s="261"/>
      <c r="W74" s="245"/>
      <c r="X74" s="205"/>
      <c r="Y74" s="204"/>
      <c r="Z74" s="204"/>
      <c r="AA74" s="204"/>
      <c r="AB74" s="204"/>
      <c r="AC74" s="204"/>
      <c r="AD74" s="204"/>
      <c r="AE74" s="204"/>
      <c r="AF74" s="204"/>
      <c r="AG74" s="204"/>
      <c r="AH74" s="204"/>
      <c r="AI74" s="204"/>
      <c r="AJ74" s="204"/>
      <c r="AK74" s="204"/>
      <c r="AL74" s="204"/>
      <c r="AM74" s="204"/>
      <c r="AN74" s="204"/>
      <c r="AO74" s="204"/>
      <c r="AP74" s="204"/>
      <c r="AQ74" s="204"/>
      <c r="AR74" s="203"/>
    </row>
    <row r="75" spans="1:44" s="32" customFormat="1" ht="15.75" customHeight="1" thickBot="1" x14ac:dyDescent="0.3">
      <c r="A75" s="57"/>
      <c r="B75" s="112"/>
      <c r="C75" s="123"/>
      <c r="D75" s="123"/>
      <c r="E75" s="123"/>
      <c r="F75" s="397"/>
      <c r="G75" s="123"/>
      <c r="H75" s="123"/>
      <c r="I75" s="377"/>
      <c r="J75" s="366"/>
      <c r="K75" s="226"/>
      <c r="L75" s="226"/>
      <c r="M75" s="366"/>
      <c r="N75" s="226"/>
      <c r="O75" s="226"/>
      <c r="P75" s="229"/>
      <c r="Q75" s="226" t="s">
        <v>69</v>
      </c>
      <c r="R75" s="226"/>
      <c r="S75" s="259"/>
      <c r="T75" s="252"/>
      <c r="U75" s="252"/>
      <c r="V75" s="262"/>
      <c r="W75" s="246"/>
      <c r="X75" s="205"/>
      <c r="Y75" s="204"/>
      <c r="Z75" s="204"/>
      <c r="AA75" s="204"/>
      <c r="AB75" s="204"/>
      <c r="AC75" s="204"/>
      <c r="AD75" s="204"/>
      <c r="AE75" s="204"/>
      <c r="AF75" s="204"/>
      <c r="AG75" s="204"/>
      <c r="AH75" s="204"/>
      <c r="AI75" s="204"/>
      <c r="AJ75" s="204"/>
      <c r="AK75" s="204"/>
      <c r="AL75" s="204"/>
      <c r="AM75" s="204"/>
      <c r="AN75" s="204"/>
      <c r="AO75" s="204"/>
      <c r="AP75" s="204"/>
      <c r="AQ75" s="56"/>
      <c r="AR75" s="31"/>
    </row>
    <row r="76" spans="1:44" s="202" customFormat="1" ht="25.5" customHeight="1" x14ac:dyDescent="0.25">
      <c r="A76" s="47" t="s">
        <v>38</v>
      </c>
      <c r="B76" s="369" t="s">
        <v>182</v>
      </c>
      <c r="C76" s="264" t="s">
        <v>181</v>
      </c>
      <c r="D76" s="131" t="s">
        <v>43</v>
      </c>
      <c r="E76" s="132"/>
      <c r="F76" s="264"/>
      <c r="G76" s="264"/>
      <c r="H76" s="109"/>
      <c r="I76" s="375"/>
      <c r="J76" s="364"/>
      <c r="K76" s="224"/>
      <c r="L76" s="224"/>
      <c r="M76" s="364"/>
      <c r="N76" s="224"/>
      <c r="O76" s="224"/>
      <c r="P76" s="227">
        <v>6</v>
      </c>
      <c r="Q76" s="224">
        <v>1720</v>
      </c>
      <c r="R76" s="224">
        <f>PRODUCT(Q76,P76)</f>
        <v>10320</v>
      </c>
      <c r="S76" s="257">
        <v>1</v>
      </c>
      <c r="T76" s="250">
        <f>PRODUCT(P76,S76)</f>
        <v>6</v>
      </c>
      <c r="U76" s="250">
        <v>0.25</v>
      </c>
      <c r="V76" s="260">
        <v>0.25</v>
      </c>
      <c r="W76" s="244">
        <f>SUM(T76,U76,V76)</f>
        <v>6.5</v>
      </c>
      <c r="X76" s="205"/>
      <c r="Y76" s="204"/>
      <c r="Z76" s="204"/>
      <c r="AA76" s="204"/>
      <c r="AB76" s="204"/>
      <c r="AC76" s="204"/>
      <c r="AD76" s="204"/>
      <c r="AE76" s="204"/>
      <c r="AF76" s="204"/>
      <c r="AG76" s="204"/>
      <c r="AH76" s="204"/>
      <c r="AI76" s="204"/>
      <c r="AJ76" s="204"/>
      <c r="AK76" s="204"/>
      <c r="AL76" s="204"/>
      <c r="AM76" s="204"/>
      <c r="AN76" s="204"/>
      <c r="AO76" s="204"/>
      <c r="AP76" s="204"/>
      <c r="AQ76" s="204"/>
      <c r="AR76" s="203"/>
    </row>
    <row r="77" spans="1:44" s="202" customFormat="1" ht="15" customHeight="1" x14ac:dyDescent="0.25">
      <c r="A77" s="85"/>
      <c r="B77" s="370"/>
      <c r="C77" s="168"/>
      <c r="D77" s="168"/>
      <c r="E77" s="168"/>
      <c r="F77" s="265"/>
      <c r="G77" s="168"/>
      <c r="H77" s="168"/>
      <c r="I77" s="376"/>
      <c r="J77" s="365"/>
      <c r="K77" s="225"/>
      <c r="L77" s="225"/>
      <c r="M77" s="365"/>
      <c r="N77" s="225"/>
      <c r="O77" s="225"/>
      <c r="P77" s="228"/>
      <c r="Q77" s="225"/>
      <c r="R77" s="225"/>
      <c r="S77" s="258"/>
      <c r="T77" s="251"/>
      <c r="U77" s="251"/>
      <c r="V77" s="261"/>
      <c r="W77" s="245"/>
      <c r="X77" s="205"/>
      <c r="Y77" s="204"/>
      <c r="Z77" s="204"/>
      <c r="AA77" s="204"/>
      <c r="AB77" s="204"/>
      <c r="AC77" s="204"/>
      <c r="AD77" s="204"/>
      <c r="AE77" s="204"/>
      <c r="AF77" s="204"/>
      <c r="AG77" s="204"/>
      <c r="AH77" s="204"/>
      <c r="AI77" s="204"/>
      <c r="AJ77" s="204"/>
      <c r="AK77" s="204"/>
      <c r="AL77" s="204"/>
      <c r="AM77" s="204"/>
      <c r="AN77" s="204"/>
      <c r="AO77" s="204"/>
      <c r="AP77" s="204"/>
      <c r="AQ77" s="204"/>
      <c r="AR77" s="203"/>
    </row>
    <row r="78" spans="1:44" s="202" customFormat="1" ht="15" customHeight="1" x14ac:dyDescent="0.25">
      <c r="A78" s="85"/>
      <c r="B78" s="399"/>
      <c r="C78" s="168"/>
      <c r="D78" s="168"/>
      <c r="E78" s="168"/>
      <c r="F78" s="265"/>
      <c r="G78" s="168"/>
      <c r="H78" s="168"/>
      <c r="I78" s="376"/>
      <c r="J78" s="365"/>
      <c r="K78" s="225"/>
      <c r="L78" s="225"/>
      <c r="M78" s="365"/>
      <c r="N78" s="225"/>
      <c r="O78" s="225"/>
      <c r="P78" s="228"/>
      <c r="Q78" s="225"/>
      <c r="R78" s="225"/>
      <c r="S78" s="258"/>
      <c r="T78" s="251"/>
      <c r="U78" s="251"/>
      <c r="V78" s="261"/>
      <c r="W78" s="245"/>
      <c r="X78" s="205"/>
      <c r="Y78" s="204"/>
      <c r="Z78" s="204"/>
      <c r="AA78" s="204"/>
      <c r="AB78" s="204"/>
      <c r="AC78" s="204"/>
      <c r="AD78" s="204"/>
      <c r="AE78" s="204"/>
      <c r="AF78" s="204"/>
      <c r="AG78" s="204"/>
      <c r="AH78" s="204"/>
      <c r="AI78" s="204"/>
      <c r="AJ78" s="204"/>
      <c r="AK78" s="204"/>
      <c r="AL78" s="204"/>
      <c r="AM78" s="204"/>
      <c r="AN78" s="204"/>
      <c r="AO78" s="204"/>
      <c r="AP78" s="204"/>
      <c r="AQ78" s="204"/>
      <c r="AR78" s="203"/>
    </row>
    <row r="79" spans="1:44" s="202" customFormat="1" ht="15" customHeight="1" x14ac:dyDescent="0.25">
      <c r="A79" s="85"/>
      <c r="B79" s="168"/>
      <c r="C79" s="168"/>
      <c r="D79" s="168"/>
      <c r="E79" s="168"/>
      <c r="F79" s="265"/>
      <c r="G79" s="168"/>
      <c r="H79" s="168"/>
      <c r="I79" s="376"/>
      <c r="J79" s="365"/>
      <c r="K79" s="225"/>
      <c r="L79" s="225"/>
      <c r="M79" s="365"/>
      <c r="N79" s="225"/>
      <c r="O79" s="225"/>
      <c r="P79" s="228"/>
      <c r="Q79" s="225"/>
      <c r="R79" s="225"/>
      <c r="S79" s="258"/>
      <c r="T79" s="251"/>
      <c r="U79" s="251"/>
      <c r="V79" s="261"/>
      <c r="W79" s="245"/>
      <c r="X79" s="205"/>
      <c r="Y79" s="204"/>
      <c r="Z79" s="204"/>
      <c r="AA79" s="204"/>
      <c r="AB79" s="204"/>
      <c r="AC79" s="204"/>
      <c r="AD79" s="204"/>
      <c r="AE79" s="204"/>
      <c r="AF79" s="204"/>
      <c r="AG79" s="204"/>
      <c r="AH79" s="204"/>
      <c r="AI79" s="204"/>
      <c r="AJ79" s="204"/>
      <c r="AK79" s="204"/>
      <c r="AL79" s="204"/>
      <c r="AM79" s="204"/>
      <c r="AN79" s="204"/>
      <c r="AO79" s="204"/>
      <c r="AP79" s="204"/>
      <c r="AQ79" s="204"/>
      <c r="AR79" s="203"/>
    </row>
    <row r="80" spans="1:44" s="202" customFormat="1" ht="15" customHeight="1" x14ac:dyDescent="0.25">
      <c r="A80" s="85"/>
      <c r="B80" s="168"/>
      <c r="C80" s="168"/>
      <c r="D80" s="168"/>
      <c r="E80" s="168"/>
      <c r="F80" s="265"/>
      <c r="G80" s="168"/>
      <c r="H80" s="168"/>
      <c r="I80" s="376"/>
      <c r="J80" s="365"/>
      <c r="K80" s="225"/>
      <c r="L80" s="225"/>
      <c r="M80" s="365"/>
      <c r="N80" s="225"/>
      <c r="O80" s="225"/>
      <c r="P80" s="228"/>
      <c r="Q80" s="362" t="s">
        <v>209</v>
      </c>
      <c r="R80" s="225"/>
      <c r="S80" s="258"/>
      <c r="T80" s="251"/>
      <c r="U80" s="251"/>
      <c r="V80" s="261"/>
      <c r="W80" s="245"/>
      <c r="X80" s="205"/>
      <c r="Y80" s="204"/>
      <c r="Z80" s="204"/>
      <c r="AA80" s="204"/>
      <c r="AB80" s="204"/>
      <c r="AC80" s="204"/>
      <c r="AD80" s="204"/>
      <c r="AE80" s="204"/>
      <c r="AF80" s="204"/>
      <c r="AG80" s="204"/>
      <c r="AH80" s="204"/>
      <c r="AI80" s="204"/>
      <c r="AJ80" s="204"/>
      <c r="AK80" s="204"/>
      <c r="AL80" s="204"/>
      <c r="AM80" s="204"/>
      <c r="AN80" s="204"/>
      <c r="AO80" s="204"/>
      <c r="AP80" s="204"/>
      <c r="AQ80" s="204"/>
      <c r="AR80" s="203"/>
    </row>
    <row r="81" spans="1:44" s="202" customFormat="1" ht="15" customHeight="1" x14ac:dyDescent="0.2">
      <c r="A81" s="85"/>
      <c r="B81" s="168"/>
      <c r="C81" s="168"/>
      <c r="D81" s="168"/>
      <c r="E81" s="168"/>
      <c r="F81" s="167"/>
      <c r="G81" s="168"/>
      <c r="H81" s="168"/>
      <c r="I81" s="376"/>
      <c r="J81" s="365"/>
      <c r="K81" s="225"/>
      <c r="L81" s="225"/>
      <c r="M81" s="365"/>
      <c r="N81" s="225"/>
      <c r="O81" s="225"/>
      <c r="P81" s="228"/>
      <c r="Q81" s="362"/>
      <c r="R81" s="225"/>
      <c r="S81" s="258"/>
      <c r="T81" s="251"/>
      <c r="U81" s="251"/>
      <c r="V81" s="261"/>
      <c r="W81" s="245"/>
      <c r="X81" s="205"/>
      <c r="Y81" s="204"/>
      <c r="Z81" s="204"/>
      <c r="AA81" s="204"/>
      <c r="AB81" s="204"/>
      <c r="AC81" s="204"/>
      <c r="AD81" s="204"/>
      <c r="AE81" s="204"/>
      <c r="AF81" s="204"/>
      <c r="AG81" s="204"/>
      <c r="AH81" s="204"/>
      <c r="AI81" s="204"/>
      <c r="AJ81" s="204"/>
      <c r="AK81" s="204"/>
      <c r="AL81" s="204"/>
      <c r="AM81" s="204"/>
      <c r="AN81" s="204"/>
      <c r="AO81" s="204"/>
      <c r="AP81" s="204"/>
      <c r="AQ81" s="204"/>
      <c r="AR81" s="203"/>
    </row>
    <row r="82" spans="1:44" s="32" customFormat="1" ht="39.75" customHeight="1" thickBot="1" x14ac:dyDescent="0.3">
      <c r="A82" s="57"/>
      <c r="B82" s="178"/>
      <c r="C82" s="178"/>
      <c r="D82" s="178"/>
      <c r="E82" s="178"/>
      <c r="F82" s="209"/>
      <c r="G82" s="178"/>
      <c r="H82" s="178"/>
      <c r="I82" s="377"/>
      <c r="J82" s="366"/>
      <c r="K82" s="226"/>
      <c r="L82" s="226"/>
      <c r="M82" s="366"/>
      <c r="N82" s="226"/>
      <c r="O82" s="226"/>
      <c r="P82" s="229"/>
      <c r="Q82" s="226" t="s">
        <v>70</v>
      </c>
      <c r="R82" s="226"/>
      <c r="S82" s="258"/>
      <c r="T82" s="251"/>
      <c r="U82" s="251"/>
      <c r="V82" s="261"/>
      <c r="W82" s="245"/>
      <c r="X82" s="179"/>
      <c r="Y82" s="56"/>
      <c r="Z82" s="56"/>
      <c r="AA82" s="56"/>
      <c r="AB82" s="56"/>
      <c r="AC82" s="56"/>
      <c r="AD82" s="56"/>
      <c r="AE82" s="56"/>
      <c r="AF82" s="56"/>
      <c r="AG82" s="56"/>
      <c r="AH82" s="56"/>
      <c r="AI82" s="56"/>
      <c r="AJ82" s="56"/>
      <c r="AK82" s="56"/>
      <c r="AL82" s="56"/>
      <c r="AM82" s="56"/>
      <c r="AN82" s="56"/>
      <c r="AO82" s="56"/>
      <c r="AP82" s="56"/>
      <c r="AQ82" s="56"/>
      <c r="AR82" s="31"/>
    </row>
    <row r="83" spans="1:44" s="202" customFormat="1" ht="16.5" customHeight="1" x14ac:dyDescent="0.25">
      <c r="A83" s="47" t="s">
        <v>38</v>
      </c>
      <c r="B83" s="264" t="s">
        <v>139</v>
      </c>
      <c r="C83" s="264" t="s">
        <v>140</v>
      </c>
      <c r="D83" s="131" t="s">
        <v>44</v>
      </c>
      <c r="E83" s="121"/>
      <c r="F83" s="264"/>
      <c r="G83" s="264"/>
      <c r="H83" s="264"/>
      <c r="I83" s="375"/>
      <c r="J83" s="364"/>
      <c r="K83" s="224"/>
      <c r="L83" s="224"/>
      <c r="M83" s="364"/>
      <c r="N83" s="224"/>
      <c r="O83" s="224"/>
      <c r="P83" s="227">
        <v>1</v>
      </c>
      <c r="Q83" s="225">
        <v>1080</v>
      </c>
      <c r="R83" s="225">
        <f>PRODUCT(Q83,P83)</f>
        <v>1080</v>
      </c>
      <c r="S83" s="173">
        <v>1</v>
      </c>
      <c r="T83" s="250">
        <f>PRODUCT(P83,S83)</f>
        <v>1</v>
      </c>
      <c r="U83" s="250">
        <v>0.25</v>
      </c>
      <c r="V83" s="260">
        <v>0.25</v>
      </c>
      <c r="W83" s="244">
        <f>SUM(T83,U83,V83)</f>
        <v>1.5</v>
      </c>
      <c r="X83" s="205"/>
      <c r="Y83" s="204"/>
      <c r="Z83" s="204"/>
      <c r="AA83" s="204"/>
      <c r="AB83" s="204"/>
      <c r="AC83" s="204"/>
      <c r="AD83" s="204"/>
      <c r="AE83" s="204"/>
      <c r="AF83" s="204"/>
      <c r="AG83" s="204"/>
      <c r="AH83" s="204"/>
      <c r="AI83" s="204"/>
      <c r="AJ83" s="204"/>
      <c r="AK83" s="204"/>
      <c r="AL83" s="204"/>
      <c r="AM83" s="204"/>
      <c r="AN83" s="204"/>
      <c r="AO83" s="204"/>
      <c r="AP83" s="204"/>
      <c r="AQ83" s="204"/>
      <c r="AR83" s="203"/>
    </row>
    <row r="84" spans="1:44" s="202" customFormat="1" ht="14.25" customHeight="1" x14ac:dyDescent="0.25">
      <c r="A84" s="85"/>
      <c r="B84" s="264"/>
      <c r="C84" s="264"/>
      <c r="D84" s="131"/>
      <c r="E84" s="121"/>
      <c r="F84" s="199"/>
      <c r="G84" s="199"/>
      <c r="H84" s="109"/>
      <c r="I84" s="376"/>
      <c r="J84" s="365"/>
      <c r="K84" s="225"/>
      <c r="L84" s="225"/>
      <c r="M84" s="365"/>
      <c r="N84" s="225"/>
      <c r="O84" s="225"/>
      <c r="P84" s="228"/>
      <c r="Q84" s="225"/>
      <c r="R84" s="225"/>
      <c r="S84" s="212"/>
      <c r="T84" s="251"/>
      <c r="U84" s="251"/>
      <c r="V84" s="261"/>
      <c r="W84" s="245"/>
      <c r="X84" s="205"/>
      <c r="Y84" s="204"/>
      <c r="Z84" s="204"/>
      <c r="AA84" s="204"/>
      <c r="AB84" s="204"/>
      <c r="AC84" s="204"/>
      <c r="AD84" s="204"/>
      <c r="AE84" s="204"/>
      <c r="AF84" s="204"/>
      <c r="AG84" s="204"/>
      <c r="AH84" s="204"/>
      <c r="AI84" s="204"/>
      <c r="AJ84" s="204"/>
      <c r="AK84" s="204"/>
      <c r="AL84" s="204"/>
      <c r="AM84" s="204"/>
      <c r="AN84" s="204"/>
      <c r="AO84" s="204"/>
      <c r="AP84" s="204"/>
      <c r="AQ84" s="204"/>
      <c r="AR84" s="203"/>
    </row>
    <row r="85" spans="1:44" s="202" customFormat="1" ht="14.25" customHeight="1" x14ac:dyDescent="0.25">
      <c r="A85" s="85"/>
      <c r="B85" s="264"/>
      <c r="C85" s="264"/>
      <c r="D85" s="131"/>
      <c r="E85" s="121"/>
      <c r="F85" s="199"/>
      <c r="G85" s="200"/>
      <c r="H85" s="109"/>
      <c r="I85" s="376"/>
      <c r="J85" s="365"/>
      <c r="K85" s="225"/>
      <c r="L85" s="225"/>
      <c r="M85" s="365"/>
      <c r="N85" s="225"/>
      <c r="O85" s="225"/>
      <c r="P85" s="228"/>
      <c r="Q85" s="225"/>
      <c r="R85" s="225"/>
      <c r="S85" s="212"/>
      <c r="T85" s="251"/>
      <c r="U85" s="251"/>
      <c r="V85" s="261"/>
      <c r="W85" s="245"/>
      <c r="X85" s="205"/>
      <c r="Y85" s="204"/>
      <c r="Z85" s="204"/>
      <c r="AA85" s="204"/>
      <c r="AB85" s="204"/>
      <c r="AC85" s="204"/>
      <c r="AD85" s="204"/>
      <c r="AE85" s="204"/>
      <c r="AF85" s="204"/>
      <c r="AG85" s="204"/>
      <c r="AH85" s="204"/>
      <c r="AI85" s="204"/>
      <c r="AJ85" s="204"/>
      <c r="AK85" s="204"/>
      <c r="AL85" s="204"/>
      <c r="AM85" s="204"/>
      <c r="AN85" s="204"/>
      <c r="AO85" s="204"/>
      <c r="AP85" s="204"/>
      <c r="AQ85" s="204"/>
      <c r="AR85" s="203"/>
    </row>
    <row r="86" spans="1:44" s="202" customFormat="1" ht="14.25" customHeight="1" x14ac:dyDescent="0.25">
      <c r="A86" s="85"/>
      <c r="B86" s="264"/>
      <c r="C86" s="264"/>
      <c r="D86" s="131"/>
      <c r="E86" s="121"/>
      <c r="F86" s="199"/>
      <c r="G86" s="199"/>
      <c r="H86" s="109"/>
      <c r="I86" s="376"/>
      <c r="J86" s="365"/>
      <c r="K86" s="225"/>
      <c r="L86" s="225"/>
      <c r="M86" s="365"/>
      <c r="N86" s="225"/>
      <c r="O86" s="225"/>
      <c r="P86" s="228"/>
      <c r="Q86" s="225"/>
      <c r="R86" s="225"/>
      <c r="S86" s="212"/>
      <c r="T86" s="251"/>
      <c r="U86" s="251"/>
      <c r="V86" s="261"/>
      <c r="W86" s="245"/>
      <c r="X86" s="205"/>
      <c r="Y86" s="204"/>
      <c r="Z86" s="204"/>
      <c r="AA86" s="204"/>
      <c r="AB86" s="204"/>
      <c r="AC86" s="204"/>
      <c r="AD86" s="204"/>
      <c r="AE86" s="204"/>
      <c r="AF86" s="204"/>
      <c r="AG86" s="204"/>
      <c r="AH86" s="204"/>
      <c r="AI86" s="204"/>
      <c r="AJ86" s="204"/>
      <c r="AK86" s="204"/>
      <c r="AL86" s="204"/>
      <c r="AM86" s="204"/>
      <c r="AN86" s="204"/>
      <c r="AO86" s="204"/>
      <c r="AP86" s="204"/>
      <c r="AQ86" s="204"/>
      <c r="AR86" s="203"/>
    </row>
    <row r="87" spans="1:44" s="202" customFormat="1" ht="14.25" customHeight="1" x14ac:dyDescent="0.25">
      <c r="A87" s="85"/>
      <c r="B87" s="264"/>
      <c r="C87" s="264"/>
      <c r="D87" s="131"/>
      <c r="E87" s="121"/>
      <c r="F87" s="199"/>
      <c r="G87" s="199"/>
      <c r="H87" s="109"/>
      <c r="I87" s="376"/>
      <c r="J87" s="365"/>
      <c r="K87" s="225"/>
      <c r="L87" s="225"/>
      <c r="M87" s="365"/>
      <c r="N87" s="225"/>
      <c r="O87" s="225"/>
      <c r="P87" s="228"/>
      <c r="Q87" s="225"/>
      <c r="R87" s="225"/>
      <c r="S87" s="212"/>
      <c r="T87" s="251"/>
      <c r="U87" s="251"/>
      <c r="V87" s="261"/>
      <c r="W87" s="245"/>
      <c r="X87" s="205"/>
      <c r="Y87" s="204"/>
      <c r="Z87" s="204"/>
      <c r="AA87" s="204"/>
      <c r="AB87" s="204"/>
      <c r="AC87" s="204"/>
      <c r="AD87" s="204"/>
      <c r="AE87" s="204"/>
      <c r="AF87" s="204"/>
      <c r="AG87" s="204"/>
      <c r="AH87" s="204"/>
      <c r="AI87" s="204"/>
      <c r="AJ87" s="204"/>
      <c r="AK87" s="204"/>
      <c r="AL87" s="204"/>
      <c r="AM87" s="204"/>
      <c r="AN87" s="204"/>
      <c r="AO87" s="204"/>
      <c r="AP87" s="204"/>
      <c r="AQ87" s="204"/>
      <c r="AR87" s="203"/>
    </row>
    <row r="88" spans="1:44" s="202" customFormat="1" ht="14.25" customHeight="1" x14ac:dyDescent="0.25">
      <c r="A88" s="85"/>
      <c r="B88" s="264"/>
      <c r="C88" s="264"/>
      <c r="D88" s="131"/>
      <c r="E88" s="121"/>
      <c r="F88" s="199"/>
      <c r="G88" s="199"/>
      <c r="H88" s="109"/>
      <c r="I88" s="376"/>
      <c r="J88" s="365"/>
      <c r="K88" s="225"/>
      <c r="L88" s="225"/>
      <c r="M88" s="365"/>
      <c r="N88" s="225"/>
      <c r="O88" s="225"/>
      <c r="P88" s="228"/>
      <c r="Q88" s="225"/>
      <c r="R88" s="225"/>
      <c r="S88" s="212"/>
      <c r="T88" s="251"/>
      <c r="U88" s="251"/>
      <c r="V88" s="261"/>
      <c r="W88" s="245"/>
      <c r="X88" s="205"/>
      <c r="Y88" s="204"/>
      <c r="Z88" s="204"/>
      <c r="AA88" s="204"/>
      <c r="AB88" s="204"/>
      <c r="AC88" s="204"/>
      <c r="AD88" s="204"/>
      <c r="AE88" s="204"/>
      <c r="AF88" s="204"/>
      <c r="AG88" s="204"/>
      <c r="AH88" s="204"/>
      <c r="AI88" s="204"/>
      <c r="AJ88" s="204"/>
      <c r="AK88" s="204"/>
      <c r="AL88" s="204"/>
      <c r="AM88" s="204"/>
      <c r="AN88" s="204"/>
      <c r="AO88" s="204"/>
      <c r="AP88" s="204"/>
      <c r="AQ88" s="204"/>
      <c r="AR88" s="203"/>
    </row>
    <row r="89" spans="1:44" s="202" customFormat="1" ht="14.25" customHeight="1" x14ac:dyDescent="0.25">
      <c r="A89" s="85"/>
      <c r="B89" s="264"/>
      <c r="C89" s="264"/>
      <c r="D89" s="131"/>
      <c r="E89" s="121"/>
      <c r="F89" s="199"/>
      <c r="G89" s="199"/>
      <c r="H89" s="109"/>
      <c r="I89" s="376"/>
      <c r="J89" s="365"/>
      <c r="K89" s="225"/>
      <c r="L89" s="225"/>
      <c r="M89" s="365"/>
      <c r="N89" s="225"/>
      <c r="O89" s="225"/>
      <c r="P89" s="228"/>
      <c r="Q89" s="225"/>
      <c r="R89" s="225"/>
      <c r="S89" s="212"/>
      <c r="T89" s="251"/>
      <c r="U89" s="251"/>
      <c r="V89" s="261"/>
      <c r="W89" s="245"/>
      <c r="X89" s="205"/>
      <c r="Y89" s="204"/>
      <c r="Z89" s="204"/>
      <c r="AA89" s="204"/>
      <c r="AB89" s="204"/>
      <c r="AC89" s="204"/>
      <c r="AD89" s="204"/>
      <c r="AE89" s="204"/>
      <c r="AF89" s="204"/>
      <c r="AG89" s="204"/>
      <c r="AH89" s="204"/>
      <c r="AI89" s="204"/>
      <c r="AJ89" s="204"/>
      <c r="AK89" s="204"/>
      <c r="AL89" s="204"/>
      <c r="AM89" s="204"/>
      <c r="AN89" s="204"/>
      <c r="AO89" s="204"/>
      <c r="AP89" s="204"/>
      <c r="AQ89" s="204"/>
      <c r="AR89" s="203"/>
    </row>
    <row r="90" spans="1:44" s="202" customFormat="1" ht="14.25" customHeight="1" x14ac:dyDescent="0.25">
      <c r="A90" s="85"/>
      <c r="B90" s="264"/>
      <c r="C90" s="264"/>
      <c r="D90" s="131"/>
      <c r="E90" s="121"/>
      <c r="F90" s="199"/>
      <c r="G90" s="199"/>
      <c r="H90" s="109"/>
      <c r="I90" s="376"/>
      <c r="J90" s="365"/>
      <c r="K90" s="225"/>
      <c r="L90" s="225"/>
      <c r="M90" s="365"/>
      <c r="N90" s="225"/>
      <c r="O90" s="225"/>
      <c r="P90" s="228"/>
      <c r="Q90" s="225"/>
      <c r="R90" s="225"/>
      <c r="S90" s="212"/>
      <c r="T90" s="251"/>
      <c r="U90" s="251"/>
      <c r="V90" s="261"/>
      <c r="W90" s="245"/>
      <c r="X90" s="205"/>
      <c r="Y90" s="204"/>
      <c r="Z90" s="204"/>
      <c r="AA90" s="204"/>
      <c r="AB90" s="204"/>
      <c r="AC90" s="204"/>
      <c r="AD90" s="204"/>
      <c r="AE90" s="204"/>
      <c r="AF90" s="204"/>
      <c r="AG90" s="204"/>
      <c r="AH90" s="204"/>
      <c r="AI90" s="204"/>
      <c r="AJ90" s="204"/>
      <c r="AK90" s="204"/>
      <c r="AL90" s="204"/>
      <c r="AM90" s="204"/>
      <c r="AN90" s="204"/>
      <c r="AO90" s="204"/>
      <c r="AP90" s="204"/>
      <c r="AQ90" s="204"/>
      <c r="AR90" s="203"/>
    </row>
    <row r="91" spans="1:44" s="202" customFormat="1" ht="14.25" customHeight="1" x14ac:dyDescent="0.25">
      <c r="A91" s="85"/>
      <c r="B91" s="264"/>
      <c r="C91" s="264"/>
      <c r="D91" s="131"/>
      <c r="E91" s="121"/>
      <c r="F91" s="199"/>
      <c r="G91" s="199"/>
      <c r="H91" s="109"/>
      <c r="I91" s="376"/>
      <c r="J91" s="365"/>
      <c r="K91" s="225"/>
      <c r="L91" s="225"/>
      <c r="M91" s="365"/>
      <c r="N91" s="225"/>
      <c r="O91" s="225"/>
      <c r="P91" s="228"/>
      <c r="Q91" s="225"/>
      <c r="R91" s="225"/>
      <c r="S91" s="212"/>
      <c r="T91" s="251"/>
      <c r="U91" s="251"/>
      <c r="V91" s="261"/>
      <c r="W91" s="245"/>
      <c r="X91" s="205"/>
      <c r="Y91" s="204"/>
      <c r="Z91" s="204"/>
      <c r="AA91" s="204"/>
      <c r="AB91" s="204"/>
      <c r="AC91" s="204"/>
      <c r="AD91" s="204"/>
      <c r="AE91" s="204"/>
      <c r="AF91" s="204"/>
      <c r="AG91" s="204"/>
      <c r="AH91" s="204"/>
      <c r="AI91" s="204"/>
      <c r="AJ91" s="204"/>
      <c r="AK91" s="204"/>
      <c r="AL91" s="204"/>
      <c r="AM91" s="204"/>
      <c r="AN91" s="204"/>
      <c r="AO91" s="204"/>
      <c r="AP91" s="204"/>
      <c r="AQ91" s="204"/>
      <c r="AR91" s="203"/>
    </row>
    <row r="92" spans="1:44" s="202" customFormat="1" ht="14.25" customHeight="1" x14ac:dyDescent="0.25">
      <c r="A92" s="85"/>
      <c r="B92" s="264"/>
      <c r="C92" s="264"/>
      <c r="D92" s="131"/>
      <c r="E92" s="121"/>
      <c r="F92" s="199"/>
      <c r="G92" s="199"/>
      <c r="H92" s="109"/>
      <c r="I92" s="376"/>
      <c r="J92" s="365"/>
      <c r="K92" s="225"/>
      <c r="L92" s="225"/>
      <c r="M92" s="365"/>
      <c r="N92" s="225"/>
      <c r="O92" s="225"/>
      <c r="P92" s="228"/>
      <c r="Q92" s="225" t="s">
        <v>206</v>
      </c>
      <c r="R92" s="225"/>
      <c r="S92" s="212"/>
      <c r="T92" s="251"/>
      <c r="U92" s="251"/>
      <c r="V92" s="261"/>
      <c r="W92" s="245"/>
      <c r="X92" s="205"/>
      <c r="Y92" s="204"/>
      <c r="Z92" s="204"/>
      <c r="AA92" s="204"/>
      <c r="AB92" s="204"/>
      <c r="AC92" s="204"/>
      <c r="AD92" s="204"/>
      <c r="AE92" s="204"/>
      <c r="AF92" s="204"/>
      <c r="AG92" s="204"/>
      <c r="AH92" s="204"/>
      <c r="AI92" s="204"/>
      <c r="AJ92" s="204"/>
      <c r="AK92" s="204"/>
      <c r="AL92" s="204"/>
      <c r="AM92" s="204"/>
      <c r="AN92" s="204"/>
      <c r="AO92" s="204"/>
      <c r="AP92" s="204"/>
      <c r="AQ92" s="204"/>
      <c r="AR92" s="203"/>
    </row>
    <row r="93" spans="1:44" s="202" customFormat="1" ht="14.25" customHeight="1" x14ac:dyDescent="0.25">
      <c r="A93" s="85"/>
      <c r="B93" s="264"/>
      <c r="C93" s="264"/>
      <c r="D93" s="131"/>
      <c r="E93" s="121"/>
      <c r="F93" s="199"/>
      <c r="G93" s="199"/>
      <c r="H93" s="109"/>
      <c r="I93" s="376"/>
      <c r="J93" s="365"/>
      <c r="K93" s="225"/>
      <c r="L93" s="225"/>
      <c r="M93" s="365"/>
      <c r="N93" s="225"/>
      <c r="O93" s="225"/>
      <c r="P93" s="228"/>
      <c r="Q93" s="225" t="s">
        <v>207</v>
      </c>
      <c r="R93" s="225"/>
      <c r="S93" s="212"/>
      <c r="T93" s="251"/>
      <c r="U93" s="251"/>
      <c r="V93" s="261"/>
      <c r="W93" s="245"/>
      <c r="X93" s="205"/>
      <c r="Y93" s="204"/>
      <c r="Z93" s="204"/>
      <c r="AA93" s="204"/>
      <c r="AB93" s="204"/>
      <c r="AC93" s="204"/>
      <c r="AD93" s="204"/>
      <c r="AE93" s="204"/>
      <c r="AF93" s="204"/>
      <c r="AG93" s="204"/>
      <c r="AH93" s="204"/>
      <c r="AI93" s="204"/>
      <c r="AJ93" s="204"/>
      <c r="AK93" s="204"/>
      <c r="AL93" s="204"/>
      <c r="AM93" s="204"/>
      <c r="AN93" s="204"/>
      <c r="AO93" s="204"/>
      <c r="AP93" s="204"/>
      <c r="AQ93" s="204"/>
      <c r="AR93" s="203"/>
    </row>
    <row r="94" spans="1:44" s="32" customFormat="1" ht="44.25" customHeight="1" thickBot="1" x14ac:dyDescent="0.3">
      <c r="A94" s="133"/>
      <c r="B94" s="181"/>
      <c r="C94" s="181"/>
      <c r="D94" s="181"/>
      <c r="E94" s="181"/>
      <c r="F94" s="201"/>
      <c r="G94" s="181"/>
      <c r="H94" s="181"/>
      <c r="I94" s="377"/>
      <c r="J94" s="366"/>
      <c r="K94" s="226"/>
      <c r="L94" s="226"/>
      <c r="M94" s="366"/>
      <c r="N94" s="226"/>
      <c r="O94" s="226"/>
      <c r="P94" s="229"/>
      <c r="Q94" s="226" t="s">
        <v>69</v>
      </c>
      <c r="R94" s="226"/>
      <c r="S94" s="175"/>
      <c r="T94" s="252"/>
      <c r="U94" s="252"/>
      <c r="V94" s="262"/>
      <c r="W94" s="246"/>
      <c r="X94" s="205"/>
      <c r="Y94" s="204"/>
      <c r="Z94" s="204"/>
      <c r="AA94" s="204"/>
      <c r="AB94" s="204"/>
      <c r="AC94" s="204"/>
      <c r="AD94" s="204"/>
      <c r="AE94" s="204"/>
      <c r="AF94" s="204"/>
      <c r="AG94" s="204"/>
      <c r="AH94" s="204"/>
      <c r="AI94" s="204"/>
      <c r="AJ94" s="204"/>
      <c r="AK94" s="204"/>
      <c r="AL94" s="204"/>
      <c r="AM94" s="204"/>
      <c r="AN94" s="204"/>
      <c r="AO94" s="204"/>
      <c r="AP94" s="204"/>
      <c r="AQ94" s="56"/>
      <c r="AR94" s="31"/>
    </row>
    <row r="95" spans="1:44" s="202" customFormat="1" ht="16.5" customHeight="1" x14ac:dyDescent="0.25">
      <c r="A95" s="141" t="s">
        <v>37</v>
      </c>
      <c r="B95" s="109" t="s">
        <v>159</v>
      </c>
      <c r="C95" s="109" t="s">
        <v>96</v>
      </c>
      <c r="D95" s="108" t="s">
        <v>75</v>
      </c>
      <c r="E95" s="121"/>
      <c r="F95" s="264"/>
      <c r="G95" s="109"/>
      <c r="H95" s="109"/>
      <c r="I95" s="375"/>
      <c r="J95" s="364"/>
      <c r="K95" s="224"/>
      <c r="L95" s="224"/>
      <c r="M95" s="364"/>
      <c r="N95" s="224"/>
      <c r="O95" s="224"/>
      <c r="P95" s="227">
        <v>8</v>
      </c>
      <c r="Q95" s="225">
        <v>1720</v>
      </c>
      <c r="R95" s="225">
        <f>PRODUCT(Q95,P95)</f>
        <v>13760</v>
      </c>
      <c r="S95" s="257">
        <v>1</v>
      </c>
      <c r="T95" s="250">
        <f>PRODUCT(P95,S95)</f>
        <v>8</v>
      </c>
      <c r="U95" s="250">
        <v>0.25</v>
      </c>
      <c r="V95" s="260">
        <v>0.25</v>
      </c>
      <c r="W95" s="244">
        <f>SUM(T95,U95,V95)</f>
        <v>8.5</v>
      </c>
      <c r="X95" s="205"/>
      <c r="Y95" s="204"/>
      <c r="Z95" s="204"/>
      <c r="AA95" s="204"/>
      <c r="AB95" s="204"/>
      <c r="AC95" s="204"/>
      <c r="AD95" s="204"/>
      <c r="AE95" s="204"/>
      <c r="AF95" s="204"/>
      <c r="AG95" s="204"/>
      <c r="AH95" s="204"/>
      <c r="AI95" s="204"/>
      <c r="AJ95" s="204"/>
      <c r="AK95" s="204"/>
      <c r="AL95" s="204"/>
      <c r="AM95" s="204"/>
      <c r="AN95" s="204"/>
      <c r="AO95" s="204"/>
      <c r="AP95" s="204"/>
      <c r="AQ95" s="204"/>
      <c r="AR95" s="203"/>
    </row>
    <row r="96" spans="1:44" s="202" customFormat="1" ht="15" customHeight="1" x14ac:dyDescent="0.25">
      <c r="A96" s="85"/>
      <c r="B96" s="168"/>
      <c r="C96" s="168"/>
      <c r="D96" s="168"/>
      <c r="E96" s="168"/>
      <c r="F96" s="168"/>
      <c r="G96" s="168"/>
      <c r="H96" s="168"/>
      <c r="I96" s="376"/>
      <c r="J96" s="365"/>
      <c r="K96" s="225"/>
      <c r="L96" s="225"/>
      <c r="M96" s="365"/>
      <c r="N96" s="225"/>
      <c r="O96" s="225"/>
      <c r="P96" s="228"/>
      <c r="Q96" s="225"/>
      <c r="R96" s="225"/>
      <c r="S96" s="258"/>
      <c r="T96" s="251"/>
      <c r="U96" s="251"/>
      <c r="V96" s="261"/>
      <c r="W96" s="245"/>
      <c r="X96" s="205"/>
      <c r="Y96" s="204"/>
      <c r="Z96" s="204"/>
      <c r="AA96" s="204"/>
      <c r="AB96" s="204"/>
      <c r="AC96" s="204"/>
      <c r="AD96" s="204"/>
      <c r="AE96" s="204"/>
      <c r="AF96" s="204"/>
      <c r="AG96" s="204"/>
      <c r="AH96" s="204"/>
      <c r="AI96" s="204"/>
      <c r="AJ96" s="204"/>
      <c r="AK96" s="204"/>
      <c r="AL96" s="204"/>
      <c r="AM96" s="204"/>
      <c r="AN96" s="204"/>
      <c r="AO96" s="204"/>
      <c r="AP96" s="204"/>
      <c r="AQ96" s="204"/>
      <c r="AR96" s="203"/>
    </row>
    <row r="97" spans="1:44" s="202" customFormat="1" ht="32.25" customHeight="1" x14ac:dyDescent="0.25">
      <c r="A97" s="85"/>
      <c r="B97" s="168"/>
      <c r="C97" s="168"/>
      <c r="D97" s="168"/>
      <c r="E97" s="168"/>
      <c r="F97" s="210"/>
      <c r="G97" s="168"/>
      <c r="H97" s="168"/>
      <c r="I97" s="376"/>
      <c r="J97" s="365"/>
      <c r="K97" s="225"/>
      <c r="L97" s="225"/>
      <c r="M97" s="365"/>
      <c r="N97" s="225"/>
      <c r="O97" s="225"/>
      <c r="P97" s="228"/>
      <c r="Q97" s="222"/>
      <c r="R97" s="225"/>
      <c r="S97" s="258"/>
      <c r="T97" s="251"/>
      <c r="U97" s="251"/>
      <c r="V97" s="261"/>
      <c r="W97" s="245"/>
      <c r="X97" s="205"/>
      <c r="Y97" s="204"/>
      <c r="Z97" s="204"/>
      <c r="AA97" s="204"/>
      <c r="AB97" s="204"/>
      <c r="AC97" s="204"/>
      <c r="AD97" s="204"/>
      <c r="AE97" s="204"/>
      <c r="AF97" s="204"/>
      <c r="AG97" s="204"/>
      <c r="AH97" s="204"/>
      <c r="AI97" s="204"/>
      <c r="AJ97" s="204"/>
      <c r="AK97" s="204"/>
      <c r="AL97" s="204"/>
      <c r="AM97" s="204"/>
      <c r="AN97" s="204"/>
      <c r="AO97" s="204"/>
      <c r="AP97" s="204"/>
      <c r="AQ97" s="204"/>
      <c r="AR97" s="203"/>
    </row>
    <row r="98" spans="1:44" s="202" customFormat="1" ht="15" customHeight="1" x14ac:dyDescent="0.25">
      <c r="A98" s="85"/>
      <c r="B98" s="168"/>
      <c r="C98" s="168"/>
      <c r="D98" s="168"/>
      <c r="E98" s="168"/>
      <c r="F98" s="210"/>
      <c r="G98" s="168"/>
      <c r="H98" s="168"/>
      <c r="I98" s="376"/>
      <c r="J98" s="365"/>
      <c r="K98" s="225"/>
      <c r="L98" s="225"/>
      <c r="M98" s="365"/>
      <c r="N98" s="225"/>
      <c r="O98" s="225"/>
      <c r="P98" s="228"/>
      <c r="Q98" s="222"/>
      <c r="R98" s="225"/>
      <c r="S98" s="258"/>
      <c r="T98" s="251"/>
      <c r="U98" s="251"/>
      <c r="V98" s="261"/>
      <c r="W98" s="245"/>
      <c r="X98" s="205"/>
      <c r="Y98" s="204"/>
      <c r="Z98" s="204"/>
      <c r="AA98" s="204"/>
      <c r="AB98" s="204"/>
      <c r="AC98" s="204"/>
      <c r="AD98" s="204"/>
      <c r="AE98" s="204"/>
      <c r="AF98" s="204"/>
      <c r="AG98" s="204"/>
      <c r="AH98" s="204"/>
      <c r="AI98" s="204"/>
      <c r="AJ98" s="204"/>
      <c r="AK98" s="204"/>
      <c r="AL98" s="204"/>
      <c r="AM98" s="204"/>
      <c r="AN98" s="204"/>
      <c r="AO98" s="204"/>
      <c r="AP98" s="204"/>
      <c r="AQ98" s="204"/>
      <c r="AR98" s="203"/>
    </row>
    <row r="99" spans="1:44" s="202" customFormat="1" ht="15" customHeight="1" x14ac:dyDescent="0.25">
      <c r="A99" s="85"/>
      <c r="B99" s="168"/>
      <c r="C99" s="168"/>
      <c r="D99" s="168"/>
      <c r="E99" s="168"/>
      <c r="F99" s="210"/>
      <c r="G99" s="168"/>
      <c r="H99" s="168"/>
      <c r="I99" s="376"/>
      <c r="J99" s="365"/>
      <c r="K99" s="225"/>
      <c r="L99" s="225"/>
      <c r="M99" s="365"/>
      <c r="N99" s="225"/>
      <c r="O99" s="225"/>
      <c r="P99" s="228"/>
      <c r="Q99" s="222"/>
      <c r="R99" s="225"/>
      <c r="S99" s="258"/>
      <c r="T99" s="251"/>
      <c r="U99" s="251"/>
      <c r="V99" s="261"/>
      <c r="W99" s="245"/>
      <c r="X99" s="205"/>
      <c r="Y99" s="204"/>
      <c r="Z99" s="204"/>
      <c r="AA99" s="204"/>
      <c r="AB99" s="204"/>
      <c r="AC99" s="204"/>
      <c r="AD99" s="204"/>
      <c r="AE99" s="204"/>
      <c r="AF99" s="204"/>
      <c r="AG99" s="204"/>
      <c r="AH99" s="204"/>
      <c r="AI99" s="204"/>
      <c r="AJ99" s="204"/>
      <c r="AK99" s="204"/>
      <c r="AL99" s="204"/>
      <c r="AM99" s="204"/>
      <c r="AN99" s="204"/>
      <c r="AO99" s="204"/>
      <c r="AP99" s="204"/>
      <c r="AQ99" s="204"/>
      <c r="AR99" s="203"/>
    </row>
    <row r="100" spans="1:44" s="202" customFormat="1" ht="15" customHeight="1" x14ac:dyDescent="0.25">
      <c r="A100" s="85"/>
      <c r="B100" s="168"/>
      <c r="C100" s="168"/>
      <c r="D100" s="168"/>
      <c r="E100" s="168"/>
      <c r="F100" s="210"/>
      <c r="G100" s="168"/>
      <c r="H100" s="168"/>
      <c r="I100" s="376"/>
      <c r="J100" s="365"/>
      <c r="K100" s="225"/>
      <c r="L100" s="225"/>
      <c r="M100" s="365"/>
      <c r="N100" s="225"/>
      <c r="O100" s="225"/>
      <c r="P100" s="228"/>
      <c r="Q100" s="222"/>
      <c r="R100" s="225"/>
      <c r="S100" s="258"/>
      <c r="T100" s="251"/>
      <c r="U100" s="251"/>
      <c r="V100" s="261"/>
      <c r="W100" s="245"/>
      <c r="X100" s="205"/>
      <c r="Y100" s="204"/>
      <c r="Z100" s="204"/>
      <c r="AA100" s="204"/>
      <c r="AB100" s="204"/>
      <c r="AC100" s="204"/>
      <c r="AD100" s="204"/>
      <c r="AE100" s="204"/>
      <c r="AF100" s="204"/>
      <c r="AG100" s="204"/>
      <c r="AH100" s="204"/>
      <c r="AI100" s="204"/>
      <c r="AJ100" s="204"/>
      <c r="AK100" s="204"/>
      <c r="AL100" s="204"/>
      <c r="AM100" s="204"/>
      <c r="AN100" s="204"/>
      <c r="AO100" s="204"/>
      <c r="AP100" s="204"/>
      <c r="AQ100" s="204"/>
      <c r="AR100" s="203"/>
    </row>
    <row r="101" spans="1:44" s="202" customFormat="1" ht="15" customHeight="1" x14ac:dyDescent="0.25">
      <c r="A101" s="85"/>
      <c r="B101" s="168"/>
      <c r="C101" s="168"/>
      <c r="D101" s="168"/>
      <c r="E101" s="168"/>
      <c r="F101" s="400"/>
      <c r="G101" s="168"/>
      <c r="H101" s="168"/>
      <c r="I101" s="376"/>
      <c r="J101" s="365"/>
      <c r="K101" s="225"/>
      <c r="L101" s="225"/>
      <c r="M101" s="365"/>
      <c r="N101" s="225"/>
      <c r="O101" s="225"/>
      <c r="P101" s="228"/>
      <c r="Q101" s="222"/>
      <c r="R101" s="225"/>
      <c r="S101" s="258"/>
      <c r="T101" s="251"/>
      <c r="U101" s="251"/>
      <c r="V101" s="261"/>
      <c r="W101" s="245"/>
      <c r="X101" s="205"/>
      <c r="Y101" s="204"/>
      <c r="Z101" s="204"/>
      <c r="AA101" s="204"/>
      <c r="AB101" s="204"/>
      <c r="AC101" s="204"/>
      <c r="AD101" s="204"/>
      <c r="AE101" s="204"/>
      <c r="AF101" s="204"/>
      <c r="AG101" s="204"/>
      <c r="AH101" s="204"/>
      <c r="AI101" s="204"/>
      <c r="AJ101" s="204"/>
      <c r="AK101" s="204"/>
      <c r="AL101" s="204"/>
      <c r="AM101" s="204"/>
      <c r="AN101" s="204"/>
      <c r="AO101" s="204"/>
      <c r="AP101" s="204"/>
      <c r="AQ101" s="204"/>
      <c r="AR101" s="203"/>
    </row>
    <row r="102" spans="1:44" s="202" customFormat="1" ht="15" customHeight="1" x14ac:dyDescent="0.25">
      <c r="A102" s="85"/>
      <c r="B102" s="168"/>
      <c r="C102" s="168"/>
      <c r="D102" s="168"/>
      <c r="E102" s="168"/>
      <c r="F102" s="399"/>
      <c r="G102" s="168"/>
      <c r="H102" s="168"/>
      <c r="I102" s="376"/>
      <c r="J102" s="365"/>
      <c r="K102" s="225"/>
      <c r="L102" s="225"/>
      <c r="M102" s="365"/>
      <c r="N102" s="225"/>
      <c r="O102" s="225"/>
      <c r="P102" s="228"/>
      <c r="Q102" s="362"/>
      <c r="R102" s="225"/>
      <c r="S102" s="258"/>
      <c r="T102" s="251"/>
      <c r="U102" s="251"/>
      <c r="V102" s="261"/>
      <c r="W102" s="245"/>
      <c r="X102" s="205"/>
      <c r="Y102" s="204"/>
      <c r="Z102" s="204"/>
      <c r="AA102" s="204"/>
      <c r="AB102" s="204"/>
      <c r="AC102" s="204"/>
      <c r="AD102" s="204"/>
      <c r="AE102" s="204"/>
      <c r="AF102" s="204"/>
      <c r="AG102" s="204"/>
      <c r="AH102" s="204"/>
      <c r="AI102" s="204"/>
      <c r="AJ102" s="204"/>
      <c r="AK102" s="204"/>
      <c r="AL102" s="204"/>
      <c r="AM102" s="204"/>
      <c r="AN102" s="204"/>
      <c r="AO102" s="204"/>
      <c r="AP102" s="204"/>
      <c r="AQ102" s="204"/>
      <c r="AR102" s="203"/>
    </row>
    <row r="103" spans="1:44" s="202" customFormat="1" ht="15" customHeight="1" x14ac:dyDescent="0.25">
      <c r="A103" s="85"/>
      <c r="B103" s="168"/>
      <c r="C103" s="168"/>
      <c r="D103" s="168"/>
      <c r="E103" s="168"/>
      <c r="F103" s="210"/>
      <c r="G103" s="168"/>
      <c r="H103" s="168"/>
      <c r="I103" s="376"/>
      <c r="J103" s="365"/>
      <c r="K103" s="225"/>
      <c r="L103" s="225"/>
      <c r="M103" s="365"/>
      <c r="N103" s="225"/>
      <c r="O103" s="225"/>
      <c r="P103" s="228"/>
      <c r="Q103" s="362"/>
      <c r="R103" s="225"/>
      <c r="S103" s="258"/>
      <c r="T103" s="251"/>
      <c r="U103" s="251"/>
      <c r="V103" s="261"/>
      <c r="W103" s="245"/>
      <c r="X103" s="205"/>
      <c r="Y103" s="204"/>
      <c r="Z103" s="204"/>
      <c r="AA103" s="204"/>
      <c r="AB103" s="204"/>
      <c r="AC103" s="204"/>
      <c r="AD103" s="204"/>
      <c r="AE103" s="204"/>
      <c r="AF103" s="204"/>
      <c r="AG103" s="204"/>
      <c r="AH103" s="204"/>
      <c r="AI103" s="204"/>
      <c r="AJ103" s="204"/>
      <c r="AK103" s="204"/>
      <c r="AL103" s="204"/>
      <c r="AM103" s="204"/>
      <c r="AN103" s="204"/>
      <c r="AO103" s="204"/>
      <c r="AP103" s="204"/>
      <c r="AQ103" s="204"/>
      <c r="AR103" s="203"/>
    </row>
    <row r="104" spans="1:44" s="32" customFormat="1" ht="21.75" customHeight="1" thickBot="1" x14ac:dyDescent="0.3">
      <c r="A104" s="57"/>
      <c r="B104" s="181"/>
      <c r="C104" s="181"/>
      <c r="D104" s="181"/>
      <c r="E104" s="181"/>
      <c r="F104" s="182"/>
      <c r="G104" s="181"/>
      <c r="H104" s="181"/>
      <c r="I104" s="377"/>
      <c r="J104" s="366"/>
      <c r="K104" s="226"/>
      <c r="L104" s="226"/>
      <c r="M104" s="366"/>
      <c r="N104" s="226"/>
      <c r="O104" s="226"/>
      <c r="P104" s="229"/>
      <c r="Q104" s="226" t="s">
        <v>70</v>
      </c>
      <c r="R104" s="226"/>
      <c r="S104" s="259"/>
      <c r="T104" s="252"/>
      <c r="U104" s="252"/>
      <c r="V104" s="262"/>
      <c r="W104" s="246"/>
      <c r="X104" s="205"/>
      <c r="Y104" s="204"/>
      <c r="Z104" s="204"/>
      <c r="AA104" s="204"/>
      <c r="AB104" s="204"/>
      <c r="AC104" s="204"/>
      <c r="AD104" s="204"/>
      <c r="AE104" s="204"/>
      <c r="AF104" s="204"/>
      <c r="AG104" s="204"/>
      <c r="AH104" s="204"/>
      <c r="AI104" s="204"/>
      <c r="AJ104" s="204"/>
      <c r="AK104" s="204"/>
      <c r="AL104" s="204"/>
      <c r="AM104" s="204"/>
      <c r="AN104" s="204"/>
      <c r="AO104" s="204"/>
      <c r="AP104" s="204"/>
      <c r="AQ104" s="56"/>
      <c r="AR104" s="31"/>
    </row>
    <row r="105" spans="1:44" x14ac:dyDescent="0.25">
      <c r="T105" s="53"/>
      <c r="W105" s="49"/>
    </row>
    <row r="106" spans="1:44" x14ac:dyDescent="0.25">
      <c r="T106" s="53"/>
      <c r="W106" s="49"/>
    </row>
    <row r="107" spans="1:44" x14ac:dyDescent="0.25">
      <c r="T107" s="53"/>
      <c r="W107" s="49"/>
    </row>
    <row r="108" spans="1:44" x14ac:dyDescent="0.25">
      <c r="T108" s="53"/>
      <c r="W108" s="49"/>
    </row>
    <row r="109" spans="1:44" x14ac:dyDescent="0.25">
      <c r="T109" s="53"/>
      <c r="W109" s="49"/>
    </row>
    <row r="110" spans="1:44" x14ac:dyDescent="0.25">
      <c r="T110" s="53"/>
      <c r="W110" s="49"/>
    </row>
    <row r="111" spans="1:44" x14ac:dyDescent="0.25">
      <c r="T111" s="53"/>
      <c r="W111" s="49"/>
    </row>
    <row r="112" spans="1:44" x14ac:dyDescent="0.25">
      <c r="W112" s="49"/>
    </row>
    <row r="113" spans="20:25" x14ac:dyDescent="0.25">
      <c r="T113" s="53"/>
      <c r="W113" s="49"/>
    </row>
    <row r="114" spans="20:25" x14ac:dyDescent="0.25">
      <c r="W114" s="49"/>
    </row>
    <row r="115" spans="20:25" x14ac:dyDescent="0.25">
      <c r="T115" s="53"/>
      <c r="W115" s="49"/>
      <c r="Y115" s="89"/>
    </row>
    <row r="116" spans="20:25" x14ac:dyDescent="0.25">
      <c r="W116" s="49"/>
    </row>
    <row r="117" spans="20:25" x14ac:dyDescent="0.25">
      <c r="W117" s="2"/>
      <c r="X117" s="2"/>
    </row>
    <row r="118" spans="20:25" x14ac:dyDescent="0.25">
      <c r="W118" s="2"/>
      <c r="X118" s="2"/>
    </row>
    <row r="119" spans="20:25" x14ac:dyDescent="0.25">
      <c r="W119" s="2"/>
      <c r="X119" s="2"/>
    </row>
    <row r="120" spans="20:25" x14ac:dyDescent="0.25">
      <c r="W120" s="2"/>
      <c r="X120" s="2"/>
    </row>
    <row r="121" spans="20:25" x14ac:dyDescent="0.25">
      <c r="W121" s="2"/>
      <c r="X121" s="2"/>
    </row>
    <row r="122" spans="20:25" x14ac:dyDescent="0.25">
      <c r="W122" s="2"/>
      <c r="X122" s="2"/>
    </row>
    <row r="123" spans="20:25" x14ac:dyDescent="0.25">
      <c r="W123" s="2"/>
      <c r="X123" s="2"/>
    </row>
    <row r="124" spans="20:25" x14ac:dyDescent="0.25">
      <c r="W124" s="2"/>
      <c r="X124" s="2"/>
    </row>
    <row r="125" spans="20:25" x14ac:dyDescent="0.25">
      <c r="W125" s="2"/>
      <c r="X125" s="2"/>
    </row>
    <row r="126" spans="20:25" x14ac:dyDescent="0.25">
      <c r="W126" s="2"/>
      <c r="X126" s="2"/>
    </row>
    <row r="127" spans="20:25" x14ac:dyDescent="0.25">
      <c r="W127" s="2"/>
      <c r="X127" s="2"/>
    </row>
    <row r="128" spans="20:25" x14ac:dyDescent="0.25">
      <c r="W128" s="2"/>
      <c r="X128" s="2"/>
    </row>
    <row r="129" spans="23:24" x14ac:dyDescent="0.25">
      <c r="W129" s="2"/>
      <c r="X129" s="2"/>
    </row>
    <row r="130" spans="23:24" x14ac:dyDescent="0.25">
      <c r="W130" s="2"/>
      <c r="X130" s="2"/>
    </row>
    <row r="131" spans="23:24" x14ac:dyDescent="0.25">
      <c r="W131" s="2"/>
      <c r="X131" s="2"/>
    </row>
    <row r="132" spans="23:24" x14ac:dyDescent="0.25">
      <c r="W132" s="2"/>
      <c r="X132" s="2"/>
    </row>
    <row r="133" spans="23:24" x14ac:dyDescent="0.25">
      <c r="W133" s="2"/>
      <c r="X133" s="2"/>
    </row>
    <row r="134" spans="23:24" x14ac:dyDescent="0.25">
      <c r="W134" s="2"/>
      <c r="X134" s="2"/>
    </row>
    <row r="135" spans="23:24" x14ac:dyDescent="0.25">
      <c r="W135" s="2"/>
      <c r="X135" s="2"/>
    </row>
    <row r="136" spans="23:24" x14ac:dyDescent="0.25">
      <c r="W136" s="2"/>
      <c r="X136" s="2"/>
    </row>
    <row r="137" spans="23:24" x14ac:dyDescent="0.25">
      <c r="W137" s="2"/>
      <c r="X137" s="2"/>
    </row>
    <row r="138" spans="23:24" x14ac:dyDescent="0.25">
      <c r="W138" s="2"/>
      <c r="X138" s="2"/>
    </row>
    <row r="139" spans="23:24" x14ac:dyDescent="0.25">
      <c r="W139" s="2"/>
      <c r="X139" s="2"/>
    </row>
  </sheetData>
  <mergeCells count="93">
    <mergeCell ref="A5:D5"/>
    <mergeCell ref="E5:F5"/>
    <mergeCell ref="J5:R5"/>
    <mergeCell ref="S5:T5"/>
    <mergeCell ref="A1:W1"/>
    <mergeCell ref="A2:W2"/>
    <mergeCell ref="A3:D3"/>
    <mergeCell ref="E3:F3"/>
    <mergeCell ref="Q3:R3"/>
    <mergeCell ref="S3:T3"/>
    <mergeCell ref="U3:W3"/>
    <mergeCell ref="A4:D4"/>
    <mergeCell ref="E4:F4"/>
    <mergeCell ref="J4:R4"/>
    <mergeCell ref="S4:T4"/>
    <mergeCell ref="U4:W4"/>
    <mergeCell ref="A6:D6"/>
    <mergeCell ref="E6:F6"/>
    <mergeCell ref="Q6:R6"/>
    <mergeCell ref="S6:T6"/>
    <mergeCell ref="A7:D7"/>
    <mergeCell ref="E7:F7"/>
    <mergeCell ref="Q7:R7"/>
    <mergeCell ref="S7:T7"/>
    <mergeCell ref="A8:W8"/>
    <mergeCell ref="B12:P12"/>
    <mergeCell ref="T12:W12"/>
    <mergeCell ref="G13:G16"/>
    <mergeCell ref="I13:I16"/>
    <mergeCell ref="J13:J16"/>
    <mergeCell ref="M13:M16"/>
    <mergeCell ref="G17:G20"/>
    <mergeCell ref="I17:I20"/>
    <mergeCell ref="J17:J20"/>
    <mergeCell ref="M17:M20"/>
    <mergeCell ref="G21:G23"/>
    <mergeCell ref="I21:I26"/>
    <mergeCell ref="J21:J23"/>
    <mergeCell ref="M21:M23"/>
    <mergeCell ref="G24:G26"/>
    <mergeCell ref="J24:J26"/>
    <mergeCell ref="M24:M26"/>
    <mergeCell ref="B28:P28"/>
    <mergeCell ref="H29:H30"/>
    <mergeCell ref="I29:I33"/>
    <mergeCell ref="J29:J33"/>
    <mergeCell ref="M29:M33"/>
    <mergeCell ref="H31:H32"/>
    <mergeCell ref="I48:I51"/>
    <mergeCell ref="J48:J51"/>
    <mergeCell ref="M48:M51"/>
    <mergeCell ref="I34:I39"/>
    <mergeCell ref="J34:J39"/>
    <mergeCell ref="M34:M39"/>
    <mergeCell ref="I40:I43"/>
    <mergeCell ref="J40:J43"/>
    <mergeCell ref="M40:M43"/>
    <mergeCell ref="F42:F43"/>
    <mergeCell ref="I44:I47"/>
    <mergeCell ref="J44:J47"/>
    <mergeCell ref="M44:M47"/>
    <mergeCell ref="F46:F47"/>
    <mergeCell ref="A53:M53"/>
    <mergeCell ref="I54:I60"/>
    <mergeCell ref="J54:J60"/>
    <mergeCell ref="M54:M60"/>
    <mergeCell ref="Q58:Q59"/>
    <mergeCell ref="F59:F60"/>
    <mergeCell ref="J61:J64"/>
    <mergeCell ref="M61:M64"/>
    <mergeCell ref="Q62:Q63"/>
    <mergeCell ref="I65:I70"/>
    <mergeCell ref="J65:J70"/>
    <mergeCell ref="M65:M70"/>
    <mergeCell ref="P65:P70"/>
    <mergeCell ref="Q68:Q69"/>
    <mergeCell ref="I71:I75"/>
    <mergeCell ref="J71:J75"/>
    <mergeCell ref="M71:M75"/>
    <mergeCell ref="F74:F75"/>
    <mergeCell ref="B76:B78"/>
    <mergeCell ref="I76:I82"/>
    <mergeCell ref="J76:J82"/>
    <mergeCell ref="M76:M82"/>
    <mergeCell ref="F101:F102"/>
    <mergeCell ref="Q102:Q103"/>
    <mergeCell ref="Q80:Q81"/>
    <mergeCell ref="I83:I94"/>
    <mergeCell ref="J83:J94"/>
    <mergeCell ref="M83:M94"/>
    <mergeCell ref="I95:I104"/>
    <mergeCell ref="J95:J104"/>
    <mergeCell ref="M95:M104"/>
  </mergeCells>
  <pageMargins left="0.7" right="0.7" top="0.75" bottom="0.75" header="0.3" footer="0.3"/>
  <pageSetup scale="5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DC5B7A-2073-44B8-9DF7-0F1B1A023D73}">
  <sheetPr>
    <tabColor theme="8" tint="0.79998168889431442"/>
  </sheetPr>
  <dimension ref="A2:X9"/>
  <sheetViews>
    <sheetView zoomScale="90" zoomScaleNormal="90" workbookViewId="0">
      <selection activeCell="F7" sqref="F7"/>
    </sheetView>
  </sheetViews>
  <sheetFormatPr defaultColWidth="8.7109375" defaultRowHeight="15" x14ac:dyDescent="0.25"/>
  <cols>
    <col min="1" max="1" width="9.28515625" style="10" customWidth="1"/>
    <col min="2" max="2" width="15.28515625" style="10" bestFit="1" customWidth="1"/>
    <col min="3" max="5" width="15.7109375" style="10" customWidth="1"/>
    <col min="6" max="6" width="15.5703125" style="10" customWidth="1"/>
    <col min="7" max="7" width="15.28515625" style="10" customWidth="1"/>
    <col min="8" max="8" width="7.28515625" style="10" bestFit="1" customWidth="1"/>
    <col min="9" max="10" width="11.28515625" style="10" hidden="1" customWidth="1"/>
    <col min="11" max="11" width="12.7109375" style="10" customWidth="1"/>
    <col min="12" max="12" width="11.28515625" style="10" customWidth="1"/>
    <col min="13" max="13" width="13.7109375" style="10" bestFit="1" customWidth="1"/>
    <col min="14" max="14" width="14.7109375" style="10" customWidth="1"/>
    <col min="15" max="15" width="19.28515625" style="10" customWidth="1"/>
    <col min="16" max="16384" width="8.7109375" style="10"/>
  </cols>
  <sheetData>
    <row r="2" spans="1:24" s="14" customFormat="1" ht="75" x14ac:dyDescent="0.25">
      <c r="A2" s="11" t="s">
        <v>7</v>
      </c>
      <c r="B2" s="11" t="s">
        <v>12</v>
      </c>
      <c r="C2" s="11" t="s">
        <v>13</v>
      </c>
      <c r="D2" s="11" t="s">
        <v>14</v>
      </c>
      <c r="E2" s="11" t="s">
        <v>15</v>
      </c>
      <c r="F2" s="11" t="s">
        <v>5</v>
      </c>
      <c r="G2" s="11" t="s">
        <v>4</v>
      </c>
      <c r="H2" s="12" t="s">
        <v>0</v>
      </c>
      <c r="I2" s="13" t="s">
        <v>8</v>
      </c>
      <c r="J2" s="13" t="s">
        <v>9</v>
      </c>
      <c r="K2" s="17" t="s">
        <v>1</v>
      </c>
      <c r="L2" s="17" t="s">
        <v>11</v>
      </c>
      <c r="M2" s="17" t="s">
        <v>10</v>
      </c>
      <c r="N2" s="17" t="s">
        <v>3</v>
      </c>
      <c r="O2" s="17" t="s">
        <v>2</v>
      </c>
      <c r="P2" s="10"/>
      <c r="Q2" s="10"/>
      <c r="R2" s="10"/>
      <c r="S2" s="10"/>
      <c r="T2" s="10"/>
      <c r="U2" s="10"/>
      <c r="V2" s="10"/>
      <c r="W2" s="10"/>
      <c r="X2" s="10"/>
    </row>
    <row r="3" spans="1:24" x14ac:dyDescent="0.25">
      <c r="A3" s="10" t="s">
        <v>24</v>
      </c>
      <c r="B3" s="10" t="s">
        <v>26</v>
      </c>
      <c r="C3" s="10" t="s">
        <v>25</v>
      </c>
      <c r="D3" s="10" t="s">
        <v>21</v>
      </c>
      <c r="E3" s="10" t="s">
        <v>21</v>
      </c>
      <c r="F3" s="10" t="s">
        <v>31</v>
      </c>
      <c r="H3" s="10">
        <v>2</v>
      </c>
      <c r="I3" s="18"/>
      <c r="J3" s="15"/>
      <c r="K3" s="16">
        <v>0</v>
      </c>
      <c r="L3" s="16">
        <f>PRODUCT(H3:K3)</f>
        <v>0</v>
      </c>
      <c r="M3" s="16"/>
      <c r="N3" s="16"/>
      <c r="O3" s="16">
        <f>SUM(L3:N3)</f>
        <v>0</v>
      </c>
    </row>
    <row r="4" spans="1:24" x14ac:dyDescent="0.25">
      <c r="F4" s="28" t="s">
        <v>32</v>
      </c>
    </row>
    <row r="5" spans="1:24" x14ac:dyDescent="0.25">
      <c r="A5" s="10" t="s">
        <v>27</v>
      </c>
      <c r="B5" s="10" t="s">
        <v>20</v>
      </c>
      <c r="C5" s="10" t="s">
        <v>25</v>
      </c>
      <c r="D5" s="10" t="s">
        <v>21</v>
      </c>
      <c r="E5" s="10" t="s">
        <v>21</v>
      </c>
      <c r="F5" s="10" t="s">
        <v>31</v>
      </c>
      <c r="H5" s="10">
        <v>1</v>
      </c>
      <c r="K5" s="15">
        <v>0</v>
      </c>
      <c r="L5" s="16">
        <f>PRODUCT(H5:K5)</f>
        <v>0</v>
      </c>
      <c r="M5" s="15"/>
      <c r="N5" s="15"/>
      <c r="O5" s="16">
        <f>SUM(L5:N5)</f>
        <v>0</v>
      </c>
    </row>
    <row r="6" spans="1:24" x14ac:dyDescent="0.25">
      <c r="F6" s="28" t="s">
        <v>32</v>
      </c>
    </row>
    <row r="7" spans="1:24" ht="15.75" thickBot="1" x14ac:dyDescent="0.3">
      <c r="K7" s="21"/>
      <c r="L7" s="21"/>
      <c r="M7" s="21"/>
      <c r="N7" s="21"/>
      <c r="O7" s="21"/>
    </row>
    <row r="8" spans="1:24" ht="19.5" thickBot="1" x14ac:dyDescent="0.3">
      <c r="A8" s="8"/>
      <c r="B8" s="9"/>
      <c r="C8" s="26" t="s">
        <v>6</v>
      </c>
      <c r="D8" s="20"/>
      <c r="J8" s="19"/>
      <c r="K8" s="23"/>
      <c r="L8" s="24">
        <f>SUM(L3,L5)</f>
        <v>0</v>
      </c>
      <c r="M8" s="24">
        <f t="shared" ref="M8:O8" si="0">SUM(M3,M5)</f>
        <v>0</v>
      </c>
      <c r="N8" s="24">
        <f t="shared" si="0"/>
        <v>0</v>
      </c>
      <c r="O8" s="25">
        <f t="shared" si="0"/>
        <v>0</v>
      </c>
      <c r="P8" s="20"/>
    </row>
    <row r="9" spans="1:24" x14ac:dyDescent="0.25">
      <c r="K9" s="22"/>
      <c r="L9" s="22"/>
      <c r="M9" s="22"/>
      <c r="N9" s="22"/>
      <c r="O9" s="22"/>
    </row>
  </sheetData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FURNITURE BID Info</vt:lpstr>
      <vt:lpstr>ALTERNATES</vt:lpstr>
      <vt:lpstr>FABRIC-FRAME</vt:lpstr>
      <vt:lpstr>ALTERNATES!Print_Area</vt:lpstr>
      <vt:lpstr>'FURNITURE BID Info'!Print_Area</vt:lpstr>
      <vt:lpstr>ALTERNATES!Print_Titles</vt:lpstr>
      <vt:lpstr>'FURNITURE BID Info'!Print_Titles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Michael Schott</cp:lastModifiedBy>
  <cp:lastPrinted>2021-09-17T17:21:03Z</cp:lastPrinted>
  <dcterms:created xsi:type="dcterms:W3CDTF">2018-03-06T19:43:51Z</dcterms:created>
  <dcterms:modified xsi:type="dcterms:W3CDTF">2022-08-09T13:30:56Z</dcterms:modified>
</cp:coreProperties>
</file>