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courts-my.sharepoint.com/personal/joy_hamons_ca6_uscourts_gov/Documents/Arch_Share/ACTIVE PROJECTS/W MI_Griffin/Elizabeth's Office/Bid Package/Issued to Bidders/"/>
    </mc:Choice>
  </mc:AlternateContent>
  <xr:revisionPtr revIDLastSave="848" documentId="13_ncr:1_{61B41CA0-3AE6-4183-AA9E-9235D46177B0}" xr6:coauthVersionLast="47" xr6:coauthVersionMax="47" xr10:uidLastSave="{0E9C3BDC-86BC-421E-B6BF-8ABD0FABF52A}"/>
  <bookViews>
    <workbookView xWindow="1830" yWindow="1275" windowWidth="24915" windowHeight="14640" xr2:uid="{00000000-000D-0000-FFFF-FFFF00000000}"/>
  </bookViews>
  <sheets>
    <sheet name="FURNITURE BID Info" sheetId="24" r:id="rId1"/>
    <sheet name="FABRIC-FRAME" sheetId="4" state="hidden" r:id="rId2"/>
  </sheets>
  <definedNames>
    <definedName name="_xlnm.Print_Area" localSheetId="0">'FURNITURE BID Info'!$A$1:$S$111</definedName>
    <definedName name="_xlnm.Print_Titles" localSheetId="0">'FURNITURE BID Info'!$10:$10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4" i="24" l="1"/>
  <c r="S84" i="24" s="1"/>
  <c r="P76" i="24"/>
  <c r="S76" i="24" s="1"/>
  <c r="P61" i="24"/>
  <c r="S61" i="24" s="1"/>
  <c r="P56" i="24"/>
  <c r="S56" i="24" s="1"/>
  <c r="P51" i="24"/>
  <c r="S51" i="24" s="1"/>
  <c r="P105" i="24" l="1"/>
  <c r="Q105" i="24"/>
  <c r="R105" i="24"/>
  <c r="P98" i="24" l="1"/>
  <c r="S98" i="24" s="1"/>
  <c r="P92" i="24"/>
  <c r="S92" i="24" s="1"/>
  <c r="P71" i="24"/>
  <c r="S71" i="24" s="1"/>
  <c r="P65" i="24"/>
  <c r="S65" i="24" s="1"/>
  <c r="P44" i="24"/>
  <c r="S44" i="24" s="1"/>
  <c r="P38" i="24"/>
  <c r="S38" i="24" s="1"/>
  <c r="P32" i="24"/>
  <c r="S32" i="24" s="1"/>
  <c r="P23" i="24"/>
  <c r="S23" i="24" s="1"/>
  <c r="P13" i="24"/>
  <c r="S13" i="24" l="1"/>
  <c r="S105" i="24" s="1"/>
  <c r="S110" i="24" s="1"/>
  <c r="M8" i="4" l="1"/>
  <c r="N8" i="4"/>
  <c r="L5" i="4"/>
  <c r="L3" i="4"/>
  <c r="O3" i="4" s="1"/>
  <c r="L8" i="4" l="1"/>
  <c r="O5" i="4"/>
  <c r="O8" i="4" s="1"/>
</calcChain>
</file>

<file path=xl/sharedStrings.xml><?xml version="1.0" encoding="utf-8"?>
<sst xmlns="http://schemas.openxmlformats.org/spreadsheetml/2006/main" count="237" uniqueCount="163">
  <si>
    <t>QTY</t>
  </si>
  <si>
    <t>UNIT PRICE</t>
  </si>
  <si>
    <t>TOTAL PRODUCT, DELIVERED, INSTALLED, FREIGHT, PER QUANTITY</t>
  </si>
  <si>
    <t>FREIGHT PER MFG.</t>
  </si>
  <si>
    <t>OPEN MARKET</t>
  </si>
  <si>
    <t>GSA SCHEDULE Please list GSA contract schedule</t>
  </si>
  <si>
    <t>Total</t>
  </si>
  <si>
    <t>Item #</t>
  </si>
  <si>
    <t xml:space="preserve">COST CEILING </t>
  </si>
  <si>
    <t>PROJECTED
COST</t>
  </si>
  <si>
    <t>INSTALLATION
COSTS</t>
  </si>
  <si>
    <t>EXTENDED COST</t>
  </si>
  <si>
    <t>VENDOR
FRAME</t>
  </si>
  <si>
    <t>VENDOR 
FABRIC</t>
  </si>
  <si>
    <t>PATTERN
FABRIC</t>
  </si>
  <si>
    <t>COLOR
FABRIC</t>
  </si>
  <si>
    <t>Contact Email Address:</t>
  </si>
  <si>
    <t>Contact Name:</t>
  </si>
  <si>
    <t>Project Location:</t>
  </si>
  <si>
    <t>PO9080</t>
  </si>
  <si>
    <t>TBD</t>
  </si>
  <si>
    <t>TOTAL</t>
  </si>
  <si>
    <t>CH 02</t>
  </si>
  <si>
    <t>Grade C</t>
  </si>
  <si>
    <t>PO 9030</t>
  </si>
  <si>
    <t>SO 06</t>
  </si>
  <si>
    <t>Bidding Company Address:</t>
  </si>
  <si>
    <t>Bidding Company Phone:</t>
  </si>
  <si>
    <t>Bidding Company Name:</t>
  </si>
  <si>
    <t>GS-28F-0030U</t>
  </si>
  <si>
    <t>fabric is included in price of chair.</t>
  </si>
  <si>
    <t>SIXTH CIRCUIT COURT OF APPEALS</t>
  </si>
  <si>
    <t>Project Estimated Start:</t>
  </si>
  <si>
    <t>Room Name</t>
  </si>
  <si>
    <t>Key</t>
  </si>
  <si>
    <t>Manufacturer</t>
  </si>
  <si>
    <t>Description / Link</t>
  </si>
  <si>
    <t>Model #</t>
  </si>
  <si>
    <t>Finish</t>
  </si>
  <si>
    <t>Image</t>
  </si>
  <si>
    <t>QUOTED AS SPECIFIED</t>
  </si>
  <si>
    <t>CANNOT BE BID</t>
  </si>
  <si>
    <t>SUBSTUTUTE PROVIDED</t>
  </si>
  <si>
    <t>LEAD TIME    in Weeks</t>
  </si>
  <si>
    <t>INSTALL
COSTS</t>
  </si>
  <si>
    <t>FREIGHT
PER MFG.</t>
  </si>
  <si>
    <t>Chamber Office</t>
  </si>
  <si>
    <t>SUBTOTALS</t>
  </si>
  <si>
    <t>Desk:  72W x 36D x 30H, single ped (box-box-file), right</t>
  </si>
  <si>
    <t>Credenza: 60W x 20D x 30H, single ped (file-file) left</t>
  </si>
  <si>
    <t>Lateral File</t>
  </si>
  <si>
    <t>No base or top edge profile on sides to allow files to fit tight side-to-side</t>
  </si>
  <si>
    <t>Credenza with Double Lateral File</t>
  </si>
  <si>
    <t>Stain to match Court's control sample</t>
  </si>
  <si>
    <t>CUSTOM - Credenza with Triple Lateral File, single piece top</t>
  </si>
  <si>
    <t>108W x 20D x 30H</t>
  </si>
  <si>
    <t>72W x 20D x 30H</t>
  </si>
  <si>
    <t>NO IMAGE</t>
  </si>
  <si>
    <t>36" Dia. x 30"H</t>
  </si>
  <si>
    <t>Round Table &amp; Base</t>
  </si>
  <si>
    <t>Queen Anne Base</t>
  </si>
  <si>
    <t>Circular Table Top</t>
  </si>
  <si>
    <t>Pottery Barn</t>
  </si>
  <si>
    <t>https://www.potterybarn.com/products/irving-professor-leather-armchair/?cm_src=chairs-ottomans</t>
  </si>
  <si>
    <t>Irving Roll Arm Leather Armchair</t>
  </si>
  <si>
    <t>Statesville Indigo Blue Leather</t>
  </si>
  <si>
    <t>32W x 35.5D x 32.5H</t>
  </si>
  <si>
    <t>https://www.potterybarn.com/products/irving-leather-storage-ottoman/?cm_src=living-room-benches</t>
  </si>
  <si>
    <t>Irving Leather Storage Ottoman</t>
  </si>
  <si>
    <t>22W x 18D x 15H</t>
  </si>
  <si>
    <t>https://www.potterybarn.com/products/chelsea-floor-lamp/?pkey=cfloor-lamps</t>
  </si>
  <si>
    <t>Chelsea Floor Lamp</t>
  </si>
  <si>
    <t>14" Dia. x 50"H adjusts to 70"H</t>
  </si>
  <si>
    <t xml:space="preserve">Large Tapered Gallery Shade included </t>
  </si>
  <si>
    <t>Shade: Sand</t>
  </si>
  <si>
    <t>Lamp: Antique Brass</t>
  </si>
  <si>
    <t>ISSUED:</t>
  </si>
  <si>
    <t>As soon as possible</t>
  </si>
  <si>
    <t>Suite 208</t>
  </si>
  <si>
    <t>13919 South Bayshore Drive</t>
  </si>
  <si>
    <t>Traverse City, MI 49684</t>
  </si>
  <si>
    <t>DELIVERY, Lump Sum by Dealer (if not included above)</t>
  </si>
  <si>
    <t>INSTALLATION, Lump Sum by Dealer (if not included above)</t>
  </si>
  <si>
    <t>OFS</t>
  </si>
  <si>
    <t>Cambria - Veneer</t>
  </si>
  <si>
    <t>Left U:</t>
  </si>
  <si>
    <t>23-W7236RPD</t>
  </si>
  <si>
    <t>23-W2248BL</t>
  </si>
  <si>
    <t>Left Bridge:  48W x 22D x 30H, half modesty</t>
  </si>
  <si>
    <t>Veneer</t>
  </si>
  <si>
    <t>LL Cameo moulding at desk</t>
  </si>
  <si>
    <t>no moulding at bridge</t>
  </si>
  <si>
    <t>no moulding credenza</t>
  </si>
  <si>
    <t>Z6, Locking  center drawer</t>
  </si>
  <si>
    <t>LU,  With pullout</t>
  </si>
  <si>
    <t>G1, No Grommet</t>
  </si>
  <si>
    <t>Custom Width (60")</t>
  </si>
  <si>
    <t>23-W3654LFC</t>
  </si>
  <si>
    <t>36W x 20D x 53.88H</t>
  </si>
  <si>
    <t>Base at front only</t>
  </si>
  <si>
    <t>LW Unfinished Back</t>
  </si>
  <si>
    <t>LCK1, Locking</t>
  </si>
  <si>
    <t>A1M, Antique Brass Colonnade  Pulls</t>
  </si>
  <si>
    <t>Custom Width, 72"</t>
  </si>
  <si>
    <t>Custom Width, 108"</t>
  </si>
  <si>
    <t>23-W36RT</t>
  </si>
  <si>
    <t>No power cut out</t>
  </si>
  <si>
    <t>23-WQB36</t>
  </si>
  <si>
    <t>https://ofs.com/products/workspaces/private-office/cambria</t>
  </si>
  <si>
    <t>OT-1</t>
  </si>
  <si>
    <t>L-1</t>
  </si>
  <si>
    <t>CH-2</t>
  </si>
  <si>
    <t>CH-1</t>
  </si>
  <si>
    <t>T-1</t>
  </si>
  <si>
    <t>CR-2</t>
  </si>
  <si>
    <t>CR-1</t>
  </si>
  <si>
    <t>F-1</t>
  </si>
  <si>
    <t>D-1</t>
  </si>
  <si>
    <t>Brio Guest Chair</t>
  </si>
  <si>
    <t>Upholstered Seat and Back</t>
  </si>
  <si>
    <t>https://ofs.com/products/seating/guestmulti-use/brio?search=brio</t>
  </si>
  <si>
    <t>22"W x 22"D x 32"H</t>
  </si>
  <si>
    <t>S-1</t>
  </si>
  <si>
    <t>Bernhardt</t>
  </si>
  <si>
    <t>Blaine Two-Seat Sofa</t>
  </si>
  <si>
    <t>72"W x 31"D x 33"H</t>
  </si>
  <si>
    <t>Upholstery Fabric</t>
  </si>
  <si>
    <t>Color:  Mood Indigo 3295-004</t>
  </si>
  <si>
    <t>Style:   Valencia</t>
  </si>
  <si>
    <t>Mfr:     Bernhardt Textiles</t>
  </si>
  <si>
    <t>Face: 100% Mohair</t>
  </si>
  <si>
    <t>Back: 100% Cotton</t>
  </si>
  <si>
    <t>CH-3</t>
  </si>
  <si>
    <t>Blaine Lounge</t>
  </si>
  <si>
    <t>29 1/2"W x 31"D x 33"H</t>
  </si>
  <si>
    <t>Legs - Wood Finish</t>
  </si>
  <si>
    <t>Maple #861</t>
  </si>
  <si>
    <t>https://bernhardtdesign.com/furniture/blaine-2/?r-index=sofas</t>
  </si>
  <si>
    <t>Embrace Round Cocktail Table</t>
  </si>
  <si>
    <t>32" Dia. x 18"H</t>
  </si>
  <si>
    <t>EFC108-32RD</t>
  </si>
  <si>
    <t>https://ofs.com/products/tables/occasional/embrace</t>
  </si>
  <si>
    <t>T-2</t>
  </si>
  <si>
    <t>T-3</t>
  </si>
  <si>
    <t>Embrace Round End Table</t>
  </si>
  <si>
    <t>EFC108-18RD</t>
  </si>
  <si>
    <t>18" Dia. x 23"H</t>
  </si>
  <si>
    <t>T-4</t>
  </si>
  <si>
    <t>Clerks Office 204</t>
  </si>
  <si>
    <t>Reception 200</t>
  </si>
  <si>
    <t>Judicial Asst. Office 207</t>
  </si>
  <si>
    <t>Ethan Allen</t>
  </si>
  <si>
    <t>Vida Stone-Top Demilune Console Table</t>
  </si>
  <si>
    <t>1383475-127</t>
  </si>
  <si>
    <t>36"W x 14"D x 34"H</t>
  </si>
  <si>
    <t>hand-forged iron base in natural rustic finish</t>
  </si>
  <si>
    <t>https://www.ethanallen.com/en_US/shop-furniture-living-room-console-tables/vida-stone-top-demilune-console/138347S++127.html#start=1</t>
  </si>
  <si>
    <t xml:space="preserve">COST CEILING 2023
2021 </t>
  </si>
  <si>
    <t>Clerks Offices</t>
  </si>
  <si>
    <t>204, 205, 206, 207, 210</t>
  </si>
  <si>
    <t>8/22/2023  Revised</t>
  </si>
  <si>
    <t>FURNITURE SCHEDULE</t>
  </si>
  <si>
    <t>Low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</si>
</sst>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FF0000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FF0000"/>
      </top>
      <bottom style="medium">
        <color rgb="FFFF0000"/>
      </bottom>
      <diagonal/>
    </border>
    <border>
      <left style="thin">
        <color theme="0" tint="-0.2499465926084170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2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3" borderId="5" xfId="0" applyFill="1" applyBorder="1"/>
    <xf numFmtId="44" fontId="0" fillId="3" borderId="5" xfId="0" applyNumberFormat="1" applyFill="1" applyBorder="1"/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2" fontId="0" fillId="0" borderId="10" xfId="0" applyNumberFormat="1" applyBorder="1"/>
    <xf numFmtId="42" fontId="0" fillId="0" borderId="11" xfId="0" applyNumberFormat="1" applyBorder="1"/>
    <xf numFmtId="42" fontId="0" fillId="0" borderId="12" xfId="0" applyNumberFormat="1" applyBorder="1"/>
    <xf numFmtId="0" fontId="3" fillId="0" borderId="13" xfId="0" applyFont="1" applyBorder="1" applyAlignment="1">
      <alignment horizontal="center" vertical="center"/>
    </xf>
    <xf numFmtId="0" fontId="8" fillId="0" borderId="5" xfId="0" applyFont="1" applyBorder="1"/>
    <xf numFmtId="0" fontId="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4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textRotation="90" wrapText="1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42" fontId="12" fillId="0" borderId="17" xfId="0" applyNumberFormat="1" applyFont="1" applyBorder="1" applyAlignment="1">
      <alignment horizontal="center" vertical="center" wrapText="1"/>
    </xf>
    <xf numFmtId="44" fontId="12" fillId="4" borderId="17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164" fontId="12" fillId="4" borderId="17" xfId="0" applyNumberFormat="1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2" borderId="20" xfId="0" applyFont="1" applyFill="1" applyBorder="1" applyAlignment="1">
      <alignment vertical="center" wrapText="1"/>
    </xf>
    <xf numFmtId="44" fontId="11" fillId="2" borderId="2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44" fontId="11" fillId="0" borderId="26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44" fontId="11" fillId="0" borderId="28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44" fontId="11" fillId="0" borderId="28" xfId="0" applyNumberFormat="1" applyFont="1" applyBorder="1" applyAlignment="1">
      <alignment horizontal="center" vertical="center"/>
    </xf>
    <xf numFmtId="44" fontId="11" fillId="4" borderId="28" xfId="2" applyFont="1" applyFill="1" applyBorder="1" applyAlignment="1">
      <alignment horizontal="center" vertical="center" wrapText="1"/>
    </xf>
    <xf numFmtId="44" fontId="11" fillId="4" borderId="29" xfId="2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/>
    </xf>
    <xf numFmtId="44" fontId="11" fillId="4" borderId="33" xfId="2" applyFont="1" applyFill="1" applyBorder="1" applyAlignment="1">
      <alignment horizontal="center" vertical="center" wrapText="1"/>
    </xf>
    <xf numFmtId="164" fontId="11" fillId="4" borderId="33" xfId="2" applyNumberFormat="1" applyFont="1" applyFill="1" applyBorder="1" applyAlignment="1">
      <alignment horizontal="center" vertical="center" wrapText="1"/>
    </xf>
    <xf numFmtId="44" fontId="11" fillId="4" borderId="34" xfId="2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7" fillId="0" borderId="38" xfId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4" fontId="11" fillId="0" borderId="24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4" fontId="11" fillId="0" borderId="24" xfId="0" applyNumberFormat="1" applyFont="1" applyBorder="1" applyAlignment="1">
      <alignment horizontal="center" vertical="center"/>
    </xf>
    <xf numFmtId="44" fontId="11" fillId="4" borderId="24" xfId="2" applyFont="1" applyFill="1" applyBorder="1" applyAlignment="1">
      <alignment horizontal="center" vertical="center" wrapText="1"/>
    </xf>
    <xf numFmtId="164" fontId="11" fillId="4" borderId="24" xfId="2" applyNumberFormat="1" applyFont="1" applyFill="1" applyBorder="1" applyAlignment="1">
      <alignment horizontal="center" vertical="center" wrapText="1"/>
    </xf>
    <xf numFmtId="44" fontId="11" fillId="4" borderId="39" xfId="2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44" fontId="11" fillId="0" borderId="31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44" fontId="11" fillId="0" borderId="33" xfId="2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4" fontId="11" fillId="0" borderId="24" xfId="2" applyFont="1" applyFill="1" applyBorder="1" applyAlignment="1">
      <alignment horizontal="center" vertical="center" wrapText="1"/>
    </xf>
    <xf numFmtId="44" fontId="11" fillId="0" borderId="3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44" fontId="11" fillId="0" borderId="38" xfId="0" applyNumberFormat="1" applyFont="1" applyBorder="1" applyAlignment="1">
      <alignment horizontal="center" vertical="center"/>
    </xf>
    <xf numFmtId="44" fontId="7" fillId="0" borderId="38" xfId="1" applyNumberFormat="1" applyBorder="1" applyAlignment="1">
      <alignment horizontal="center" vertical="center" wrapText="1"/>
    </xf>
    <xf numFmtId="44" fontId="11" fillId="0" borderId="40" xfId="0" applyNumberFormat="1" applyFont="1" applyBorder="1" applyAlignment="1">
      <alignment horizontal="center" vertical="center"/>
    </xf>
    <xf numFmtId="44" fontId="11" fillId="0" borderId="37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44" fontId="11" fillId="0" borderId="0" xfId="0" applyNumberFormat="1" applyFont="1" applyAlignment="1">
      <alignment horizontal="center" vertical="center"/>
    </xf>
    <xf numFmtId="44" fontId="7" fillId="0" borderId="0" xfId="1" applyNumberFormat="1" applyFill="1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2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4" fontId="12" fillId="0" borderId="3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44" fontId="11" fillId="0" borderId="30" xfId="0" applyNumberFormat="1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44" fontId="11" fillId="0" borderId="48" xfId="0" applyNumberFormat="1" applyFont="1" applyBorder="1" applyAlignment="1">
      <alignment horizontal="center" vertical="center"/>
    </xf>
    <xf numFmtId="44" fontId="11" fillId="0" borderId="38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2" fillId="0" borderId="27" xfId="0" applyFont="1" applyBorder="1" applyAlignment="1">
      <alignment horizontal="center" vertical="center" wrapText="1"/>
    </xf>
    <xf numFmtId="44" fontId="11" fillId="4" borderId="47" xfId="2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44" fontId="11" fillId="0" borderId="20" xfId="0" applyNumberFormat="1" applyFont="1" applyBorder="1" applyAlignment="1">
      <alignment horizontal="center" vertical="center"/>
    </xf>
    <xf numFmtId="44" fontId="11" fillId="0" borderId="20" xfId="0" applyNumberFormat="1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44" fontId="11" fillId="4" borderId="23" xfId="2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44" fontId="6" fillId="0" borderId="0" xfId="0" applyNumberFormat="1" applyFont="1" applyAlignment="1">
      <alignment horizontal="right" vertical="center"/>
    </xf>
    <xf numFmtId="164" fontId="0" fillId="4" borderId="44" xfId="0" applyNumberFormat="1" applyFill="1" applyBorder="1" applyAlignment="1">
      <alignment horizontal="center" vertical="center" wrapText="1"/>
    </xf>
    <xf numFmtId="164" fontId="0" fillId="4" borderId="45" xfId="2" applyNumberFormat="1" applyFont="1" applyFill="1" applyBorder="1" applyAlignment="1">
      <alignment horizontal="center" vertical="center" wrapText="1"/>
    </xf>
    <xf numFmtId="164" fontId="0" fillId="4" borderId="43" xfId="0" applyNumberFormat="1" applyFill="1" applyBorder="1" applyAlignment="1">
      <alignment horizontal="center" vertical="center" wrapText="1"/>
    </xf>
    <xf numFmtId="164" fontId="0" fillId="4" borderId="19" xfId="2" applyNumberFormat="1" applyFont="1" applyFill="1" applyBorder="1" applyAlignment="1">
      <alignment horizontal="center" vertical="center" wrapText="1"/>
    </xf>
    <xf numFmtId="44" fontId="0" fillId="4" borderId="53" xfId="2" applyFont="1" applyFill="1" applyBorder="1" applyAlignment="1">
      <alignment horizontal="center" vertical="center" wrapText="1"/>
    </xf>
    <xf numFmtId="44" fontId="0" fillId="4" borderId="54" xfId="2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/>
    </xf>
    <xf numFmtId="44" fontId="11" fillId="0" borderId="24" xfId="0" applyNumberFormat="1" applyFont="1" applyBorder="1" applyAlignment="1">
      <alignment horizontal="center" vertical="center"/>
    </xf>
    <xf numFmtId="44" fontId="11" fillId="0" borderId="28" xfId="0" applyNumberFormat="1" applyFont="1" applyBorder="1" applyAlignment="1">
      <alignment horizontal="center" vertical="center"/>
    </xf>
    <xf numFmtId="44" fontId="11" fillId="0" borderId="33" xfId="0" applyNumberFormat="1" applyFont="1" applyBorder="1" applyAlignment="1">
      <alignment horizontal="center" vertical="center" wrapText="1"/>
    </xf>
    <xf numFmtId="44" fontId="11" fillId="0" borderId="2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4" fontId="11" fillId="0" borderId="28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7" fillId="4" borderId="1" xfId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7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55" xfId="0" applyFont="1" applyBorder="1" applyAlignment="1">
      <alignment horizontal="center" vertical="center" wrapText="1"/>
    </xf>
    <xf numFmtId="14" fontId="4" fillId="0" borderId="0" xfId="0" applyNumberFormat="1" applyFont="1" applyAlignment="1" applyProtection="1">
      <alignment horizontal="left" vertical="center"/>
      <protection locked="0"/>
    </xf>
    <xf numFmtId="14" fontId="4" fillId="0" borderId="0" xfId="0" applyNumberFormat="1" applyFont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44" fontId="11" fillId="0" borderId="25" xfId="0" applyNumberFormat="1" applyFont="1" applyBorder="1" applyAlignment="1">
      <alignment horizontal="center" vertical="center"/>
    </xf>
    <xf numFmtId="44" fontId="11" fillId="0" borderId="28" xfId="2" applyFont="1" applyFill="1" applyBorder="1" applyAlignment="1">
      <alignment horizontal="center"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E7F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JP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23390</xdr:colOff>
      <xdr:row>13</xdr:row>
      <xdr:rowOff>104562</xdr:rowOff>
    </xdr:from>
    <xdr:to>
      <xdr:col>7</xdr:col>
      <xdr:colOff>1883833</xdr:colOff>
      <xdr:row>19</xdr:row>
      <xdr:rowOff>166687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B89441-DAB5-4EC8-B92D-3084AD88D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31921" y="3593093"/>
          <a:ext cx="1860443" cy="1205125"/>
        </a:xfrm>
        <a:prstGeom prst="rect">
          <a:avLst/>
        </a:prstGeom>
      </xdr:spPr>
    </xdr:pic>
    <xdr:clientData/>
  </xdr:twoCellAnchor>
  <xdr:twoCellAnchor editAs="oneCell">
    <xdr:from>
      <xdr:col>7</xdr:col>
      <xdr:colOff>351955</xdr:colOff>
      <xdr:row>22</xdr:row>
      <xdr:rowOff>74573</xdr:rowOff>
    </xdr:from>
    <xdr:to>
      <xdr:col>7</xdr:col>
      <xdr:colOff>1613303</xdr:colOff>
      <xdr:row>30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B598B9-4DC3-4777-A6E2-7DE0022B4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60486" y="5539542"/>
          <a:ext cx="1261348" cy="1663739"/>
        </a:xfrm>
        <a:prstGeom prst="rect">
          <a:avLst/>
        </a:prstGeom>
      </xdr:spPr>
    </xdr:pic>
    <xdr:clientData/>
  </xdr:twoCellAnchor>
  <xdr:twoCellAnchor editAs="oneCell">
    <xdr:from>
      <xdr:col>7</xdr:col>
      <xdr:colOff>107156</xdr:colOff>
      <xdr:row>32</xdr:row>
      <xdr:rowOff>23811</xdr:rowOff>
    </xdr:from>
    <xdr:to>
      <xdr:col>7</xdr:col>
      <xdr:colOff>1869281</xdr:colOff>
      <xdr:row>36</xdr:row>
      <xdr:rowOff>292731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3ABBF94-B01E-A10B-4C35-C94C62487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5687" y="7715249"/>
          <a:ext cx="1762125" cy="1126170"/>
        </a:xfrm>
        <a:prstGeom prst="rect">
          <a:avLst/>
        </a:prstGeom>
      </xdr:spPr>
    </xdr:pic>
    <xdr:clientData/>
  </xdr:twoCellAnchor>
  <xdr:twoCellAnchor editAs="oneCell">
    <xdr:from>
      <xdr:col>7</xdr:col>
      <xdr:colOff>250033</xdr:colOff>
      <xdr:row>43</xdr:row>
      <xdr:rowOff>83349</xdr:rowOff>
    </xdr:from>
    <xdr:to>
      <xdr:col>7</xdr:col>
      <xdr:colOff>1695850</xdr:colOff>
      <xdr:row>46</xdr:row>
      <xdr:rowOff>47624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12B5D29-DA11-4373-1837-AC6C6BDA8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8627" y="9858380"/>
          <a:ext cx="1445817" cy="583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595312</xdr:colOff>
      <xdr:row>46</xdr:row>
      <xdr:rowOff>35726</xdr:rowOff>
    </xdr:from>
    <xdr:to>
      <xdr:col>7</xdr:col>
      <xdr:colOff>1398977</xdr:colOff>
      <xdr:row>49</xdr:row>
      <xdr:rowOff>392906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A0A5F92-3BFF-ACD8-0D8A-749172395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3906" y="10429882"/>
          <a:ext cx="803665" cy="964398"/>
        </a:xfrm>
        <a:prstGeom prst="rect">
          <a:avLst/>
        </a:prstGeom>
      </xdr:spPr>
    </xdr:pic>
    <xdr:clientData/>
  </xdr:twoCellAnchor>
  <xdr:twoCellAnchor editAs="oneCell">
    <xdr:from>
      <xdr:col>7</xdr:col>
      <xdr:colOff>384626</xdr:colOff>
      <xdr:row>70</xdr:row>
      <xdr:rowOff>48116</xdr:rowOff>
    </xdr:from>
    <xdr:to>
      <xdr:col>7</xdr:col>
      <xdr:colOff>1502833</xdr:colOff>
      <xdr:row>74</xdr:row>
      <xdr:rowOff>390450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E1B6E11-1171-03A4-1E12-00CA9A9F3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55876" y="16992033"/>
          <a:ext cx="1118207" cy="1104334"/>
        </a:xfrm>
        <a:prstGeom prst="rect">
          <a:avLst/>
        </a:prstGeom>
      </xdr:spPr>
    </xdr:pic>
    <xdr:clientData/>
  </xdr:twoCellAnchor>
  <xdr:twoCellAnchor editAs="oneCell">
    <xdr:from>
      <xdr:col>7</xdr:col>
      <xdr:colOff>392907</xdr:colOff>
      <xdr:row>92</xdr:row>
      <xdr:rowOff>171347</xdr:rowOff>
    </xdr:from>
    <xdr:to>
      <xdr:col>7</xdr:col>
      <xdr:colOff>1631156</xdr:colOff>
      <xdr:row>96</xdr:row>
      <xdr:rowOff>252410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3E491F0-AF6F-1F08-B817-504A567AB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1" y="13101535"/>
          <a:ext cx="1238249" cy="843063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857251</xdr:colOff>
      <xdr:row>97</xdr:row>
      <xdr:rowOff>89764</xdr:rowOff>
    </xdr:from>
    <xdr:to>
      <xdr:col>7</xdr:col>
      <xdr:colOff>1202531</xdr:colOff>
      <xdr:row>102</xdr:row>
      <xdr:rowOff>392255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7ED1FEC3-32B0-F6F2-402F-0D5648B41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5845" y="14246295"/>
          <a:ext cx="345280" cy="1254991"/>
        </a:xfrm>
        <a:prstGeom prst="rect">
          <a:avLst/>
        </a:prstGeom>
      </xdr:spPr>
    </xdr:pic>
    <xdr:clientData/>
  </xdr:twoCellAnchor>
  <xdr:twoCellAnchor editAs="oneCell">
    <xdr:from>
      <xdr:col>7</xdr:col>
      <xdr:colOff>479931</xdr:colOff>
      <xdr:row>64</xdr:row>
      <xdr:rowOff>121551</xdr:rowOff>
    </xdr:from>
    <xdr:to>
      <xdr:col>7</xdr:col>
      <xdr:colOff>1524001</xdr:colOff>
      <xdr:row>69</xdr:row>
      <xdr:rowOff>382328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6E0E67E-75AF-E30C-5479-4A915217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92431" y="12461718"/>
          <a:ext cx="1044070" cy="1308527"/>
        </a:xfrm>
        <a:prstGeom prst="rect">
          <a:avLst/>
        </a:prstGeom>
      </xdr:spPr>
    </xdr:pic>
    <xdr:clientData/>
  </xdr:twoCellAnchor>
  <xdr:twoCellAnchor editAs="oneCell">
    <xdr:from>
      <xdr:col>7</xdr:col>
      <xdr:colOff>30189</xdr:colOff>
      <xdr:row>84</xdr:row>
      <xdr:rowOff>164364</xdr:rowOff>
    </xdr:from>
    <xdr:to>
      <xdr:col>7</xdr:col>
      <xdr:colOff>1879406</xdr:colOff>
      <xdr:row>90</xdr:row>
      <xdr:rowOff>84664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7B773E-64DA-2A4F-8D2F-8DCCAB65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42689" y="17288197"/>
          <a:ext cx="1849217" cy="1063300"/>
        </a:xfrm>
        <a:prstGeom prst="rect">
          <a:avLst/>
        </a:prstGeom>
      </xdr:spPr>
    </xdr:pic>
    <xdr:clientData/>
  </xdr:twoCellAnchor>
  <xdr:twoCellAnchor editAs="oneCell">
    <xdr:from>
      <xdr:col>7</xdr:col>
      <xdr:colOff>275166</xdr:colOff>
      <xdr:row>76</xdr:row>
      <xdr:rowOff>86893</xdr:rowOff>
    </xdr:from>
    <xdr:to>
      <xdr:col>7</xdr:col>
      <xdr:colOff>1672167</xdr:colOff>
      <xdr:row>82</xdr:row>
      <xdr:rowOff>215899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E1221FF-A646-3BDC-7471-00813AECC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7666" y="15422143"/>
          <a:ext cx="1397001" cy="1272006"/>
        </a:xfrm>
        <a:prstGeom prst="rect">
          <a:avLst/>
        </a:prstGeom>
      </xdr:spPr>
    </xdr:pic>
    <xdr:clientData/>
  </xdr:twoCellAnchor>
  <xdr:oneCellAnchor>
    <xdr:from>
      <xdr:col>7</xdr:col>
      <xdr:colOff>338662</xdr:colOff>
      <xdr:row>55</xdr:row>
      <xdr:rowOff>121330</xdr:rowOff>
    </xdr:from>
    <xdr:ext cx="1270005" cy="843283"/>
    <xdr:pic>
      <xdr:nvPicPr>
        <xdr:cNvPr id="10" name="Picture 9">
          <a:extLst>
            <a:ext uri="{FF2B5EF4-FFF2-40B4-BE49-F238E27FC236}">
              <a16:creationId xmlns:a16="http://schemas.microsoft.com/office/drawing/2014/main" id="{BCB61AA3-B1CD-4860-9158-240081DE8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9912" y="13488080"/>
          <a:ext cx="1270005" cy="843283"/>
        </a:xfrm>
        <a:prstGeom prst="rect">
          <a:avLst/>
        </a:prstGeom>
      </xdr:spPr>
    </xdr:pic>
    <xdr:clientData/>
  </xdr:oneCellAnchor>
  <xdr:twoCellAnchor editAs="oneCell">
    <xdr:from>
      <xdr:col>7</xdr:col>
      <xdr:colOff>613833</xdr:colOff>
      <xdr:row>50</xdr:row>
      <xdr:rowOff>31750</xdr:rowOff>
    </xdr:from>
    <xdr:to>
      <xdr:col>7</xdr:col>
      <xdr:colOff>1322916</xdr:colOff>
      <xdr:row>54</xdr:row>
      <xdr:rowOff>243636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8A0A256-774A-EC49-936F-D94DFA02E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333" y="12371917"/>
          <a:ext cx="709083" cy="973886"/>
        </a:xfrm>
        <a:prstGeom prst="rect">
          <a:avLst/>
        </a:prstGeom>
      </xdr:spPr>
    </xdr:pic>
    <xdr:clientData/>
  </xdr:twoCellAnchor>
  <xdr:twoCellAnchor editAs="oneCell">
    <xdr:from>
      <xdr:col>7</xdr:col>
      <xdr:colOff>433917</xdr:colOff>
      <xdr:row>60</xdr:row>
      <xdr:rowOff>41888</xdr:rowOff>
    </xdr:from>
    <xdr:to>
      <xdr:col>7</xdr:col>
      <xdr:colOff>1452859</xdr:colOff>
      <xdr:row>63</xdr:row>
      <xdr:rowOff>592666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69A7F69-AF22-9F4B-125C-675D3A963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5167" y="14445805"/>
          <a:ext cx="1018942" cy="1122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fs.com/products/workspaces/private-office/cambria" TargetMode="External"/><Relationship Id="rId13" Type="http://schemas.openxmlformats.org/officeDocument/2006/relationships/hyperlink" Target="https://ofs.com/products/tables/occasional/embrace" TargetMode="External"/><Relationship Id="rId3" Type="http://schemas.openxmlformats.org/officeDocument/2006/relationships/hyperlink" Target="https://www.potterybarn.com/products/chelsea-floor-lamp/?pkey=cfloor-lamps" TargetMode="External"/><Relationship Id="rId7" Type="http://schemas.openxmlformats.org/officeDocument/2006/relationships/hyperlink" Target="https://ofs.com/products/workspaces/private-office/cambria" TargetMode="External"/><Relationship Id="rId12" Type="http://schemas.openxmlformats.org/officeDocument/2006/relationships/hyperlink" Target="https://ofs.com/products/tables/occasional/embrace" TargetMode="External"/><Relationship Id="rId2" Type="http://schemas.openxmlformats.org/officeDocument/2006/relationships/hyperlink" Target="https://www.potterybarn.com/products/irving-leather-storage-ottoman/?cm_src=living-room-benches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potterybarn.com/products/irving-professor-leather-armchair/?cm_src=chairs-ottomans" TargetMode="External"/><Relationship Id="rId6" Type="http://schemas.openxmlformats.org/officeDocument/2006/relationships/hyperlink" Target="https://ofs.com/products/workspaces/private-office/cambria" TargetMode="External"/><Relationship Id="rId11" Type="http://schemas.openxmlformats.org/officeDocument/2006/relationships/hyperlink" Target="https://bernhardtdesign.com/furniture/blaine-2/?r-index=sofas" TargetMode="External"/><Relationship Id="rId5" Type="http://schemas.openxmlformats.org/officeDocument/2006/relationships/hyperlink" Target="https://ofs.com/products/workspaces/private-office/cambria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bernhardtdesign.com/furniture/blaine-2/?r-index=sofas" TargetMode="External"/><Relationship Id="rId4" Type="http://schemas.openxmlformats.org/officeDocument/2006/relationships/hyperlink" Target="https://ofs.com/products/seating/guestmulti-use/brio?search=brio" TargetMode="External"/><Relationship Id="rId9" Type="http://schemas.openxmlformats.org/officeDocument/2006/relationships/hyperlink" Target="https://ofs.com/products/workspaces/private-office/cambria" TargetMode="External"/><Relationship Id="rId14" Type="http://schemas.openxmlformats.org/officeDocument/2006/relationships/hyperlink" Target="https://www.ethanallen.com/en_US/shop-furniture-living-room-console-tables/vida-stone-top-demilune-console/138347S++12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3688-41B6-437F-A73F-EDE47E56BAA4}">
  <sheetPr>
    <tabColor theme="9" tint="0.59999389629810485"/>
    <pageSetUpPr fitToPage="1"/>
  </sheetPr>
  <dimension ref="A1:AN150"/>
  <sheetViews>
    <sheetView showGridLines="0" tabSelected="1" topLeftCell="B1" zoomScale="60" zoomScaleNormal="60" zoomScaleSheetLayoutView="90" workbookViewId="0">
      <selection activeCell="T22" sqref="T22"/>
    </sheetView>
  </sheetViews>
  <sheetFormatPr defaultColWidth="9.28515625" defaultRowHeight="12.75" outlineLevelCol="2" x14ac:dyDescent="0.25"/>
  <cols>
    <col min="1" max="1" width="4.7109375" style="23" hidden="1" customWidth="1" outlineLevel="2"/>
    <col min="2" max="2" width="21.42578125" style="111" customWidth="1" collapsed="1"/>
    <col min="3" max="3" width="8.42578125" style="111" customWidth="1"/>
    <col min="4" max="4" width="17" style="23" customWidth="1"/>
    <col min="5" max="5" width="54.28515625" style="23" customWidth="1"/>
    <col min="6" max="6" width="32.28515625" style="23" customWidth="1"/>
    <col min="7" max="7" width="35.7109375" style="23" customWidth="1"/>
    <col min="8" max="8" width="28.7109375" style="23" customWidth="1"/>
    <col min="9" max="9" width="5.85546875" style="23" customWidth="1"/>
    <col min="10" max="11" width="5.28515625" style="23" customWidth="1"/>
    <col min="12" max="12" width="11" style="23" customWidth="1"/>
    <col min="13" max="13" width="4.5703125" style="23" customWidth="1"/>
    <col min="14" max="14" width="15" style="112" customWidth="1"/>
    <col min="15" max="15" width="13" style="105" bestFit="1" customWidth="1"/>
    <col min="16" max="16" width="13" style="23" bestFit="1" customWidth="1"/>
    <col min="17" max="17" width="12.42578125" style="23" customWidth="1"/>
    <col min="18" max="18" width="11.42578125" style="113" customWidth="1"/>
    <col min="19" max="19" width="19.28515625" style="117" customWidth="1"/>
    <col min="20" max="20" width="9.28515625" style="23"/>
    <col min="21" max="21" width="12" style="23" bestFit="1" customWidth="1"/>
    <col min="22" max="16384" width="9.28515625" style="23"/>
  </cols>
  <sheetData>
    <row r="1" spans="1:39" s="24" customFormat="1" ht="20.65" customHeight="1" x14ac:dyDescent="0.25">
      <c r="A1" s="186" t="s">
        <v>31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7"/>
      <c r="T1" s="23"/>
    </row>
    <row r="2" spans="1:39" ht="20.65" customHeight="1" x14ac:dyDescent="0.25">
      <c r="A2" s="188" t="s">
        <v>161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39" s="2" customFormat="1" ht="21" x14ac:dyDescent="0.25">
      <c r="A3" s="179" t="s">
        <v>28</v>
      </c>
      <c r="B3" s="179"/>
      <c r="C3" s="179"/>
      <c r="D3" s="180"/>
      <c r="E3" s="180"/>
      <c r="F3" s="22"/>
      <c r="G3" s="22"/>
      <c r="H3" s="22"/>
      <c r="I3" s="1"/>
      <c r="J3" s="1"/>
      <c r="K3" s="1"/>
      <c r="L3" s="136" t="s">
        <v>18</v>
      </c>
      <c r="M3" s="1"/>
      <c r="N3" s="136"/>
      <c r="O3" s="190" t="s">
        <v>78</v>
      </c>
      <c r="P3" s="191"/>
      <c r="Q3" s="192"/>
      <c r="R3" s="192"/>
      <c r="S3" s="193"/>
    </row>
    <row r="4" spans="1:39" s="2" customFormat="1" ht="15.75" x14ac:dyDescent="0.25">
      <c r="A4" s="179" t="s">
        <v>26</v>
      </c>
      <c r="B4" s="179"/>
      <c r="C4" s="179"/>
      <c r="D4" s="180"/>
      <c r="E4" s="180"/>
      <c r="F4" s="22"/>
      <c r="G4" s="22"/>
      <c r="H4" s="22"/>
      <c r="I4" s="1"/>
      <c r="J4" s="1"/>
      <c r="K4" s="1"/>
      <c r="L4" s="1"/>
      <c r="M4" s="1"/>
      <c r="N4" s="1"/>
      <c r="O4" s="181" t="s">
        <v>79</v>
      </c>
      <c r="P4" s="181"/>
      <c r="Q4" s="181"/>
      <c r="R4" s="1"/>
      <c r="S4" s="134"/>
    </row>
    <row r="5" spans="1:39" s="2" customFormat="1" ht="18.75" x14ac:dyDescent="0.25">
      <c r="A5" s="179" t="s">
        <v>27</v>
      </c>
      <c r="B5" s="179"/>
      <c r="C5" s="179"/>
      <c r="D5" s="180"/>
      <c r="E5" s="180"/>
      <c r="F5" s="22"/>
      <c r="G5" s="22"/>
      <c r="H5" s="25"/>
      <c r="I5" s="1"/>
      <c r="J5" s="1"/>
      <c r="K5" s="1"/>
      <c r="L5" s="1"/>
      <c r="M5" s="1"/>
      <c r="N5" s="1"/>
      <c r="O5" s="185" t="s">
        <v>80</v>
      </c>
      <c r="P5" s="185"/>
      <c r="Q5" s="1"/>
      <c r="R5" s="26"/>
      <c r="S5" s="27"/>
    </row>
    <row r="6" spans="1:39" s="2" customFormat="1" ht="18.75" x14ac:dyDescent="0.25">
      <c r="A6" s="179" t="s">
        <v>17</v>
      </c>
      <c r="B6" s="179"/>
      <c r="C6" s="179"/>
      <c r="D6" s="180"/>
      <c r="E6" s="180"/>
      <c r="F6" s="22"/>
      <c r="G6" s="130"/>
      <c r="H6" s="25"/>
      <c r="I6" s="1"/>
      <c r="J6" s="1"/>
      <c r="K6" s="1"/>
      <c r="L6" s="1"/>
      <c r="M6" s="1"/>
      <c r="N6" s="135"/>
      <c r="O6" s="181"/>
      <c r="P6" s="181"/>
      <c r="Q6" s="1"/>
      <c r="R6" s="26"/>
      <c r="S6" s="27"/>
    </row>
    <row r="7" spans="1:39" s="2" customFormat="1" ht="18.75" x14ac:dyDescent="0.25">
      <c r="A7" s="179" t="s">
        <v>16</v>
      </c>
      <c r="B7" s="179"/>
      <c r="C7" s="179"/>
      <c r="D7" s="182"/>
      <c r="E7" s="183"/>
      <c r="F7" s="22"/>
      <c r="G7" s="130" t="s">
        <v>76</v>
      </c>
      <c r="H7" s="199">
        <v>45033</v>
      </c>
      <c r="I7" s="28"/>
      <c r="J7" s="1"/>
      <c r="K7" s="1"/>
      <c r="L7" s="136" t="s">
        <v>32</v>
      </c>
      <c r="M7" s="1"/>
      <c r="N7" s="136"/>
      <c r="O7" s="184" t="s">
        <v>77</v>
      </c>
      <c r="P7" s="181"/>
      <c r="Q7" s="1"/>
      <c r="R7" s="26"/>
      <c r="S7" s="27"/>
    </row>
    <row r="8" spans="1:39" ht="15.75" customHeight="1" x14ac:dyDescent="0.25">
      <c r="A8" s="131"/>
      <c r="B8" s="131"/>
      <c r="C8" s="131"/>
      <c r="D8" s="131"/>
      <c r="E8" s="131"/>
      <c r="F8" s="131"/>
      <c r="G8" s="133"/>
      <c r="H8" s="200" t="s">
        <v>160</v>
      </c>
      <c r="I8" s="200"/>
      <c r="J8" s="200"/>
      <c r="K8" s="131"/>
      <c r="L8" s="131"/>
      <c r="M8" s="131"/>
      <c r="N8" s="131"/>
      <c r="O8" s="131"/>
      <c r="P8" s="131"/>
      <c r="Q8" s="131"/>
      <c r="R8" s="131"/>
      <c r="S8" s="132"/>
    </row>
    <row r="9" spans="1:39" ht="13.5" thickBot="1" x14ac:dyDescent="0.3">
      <c r="A9" s="24"/>
      <c r="B9" s="29"/>
      <c r="C9" s="29"/>
      <c r="D9" s="24"/>
      <c r="E9" s="24"/>
      <c r="F9" s="24"/>
      <c r="G9" s="24"/>
      <c r="H9" s="24"/>
      <c r="I9" s="24"/>
      <c r="J9" s="24"/>
      <c r="K9" s="24"/>
      <c r="L9" s="24"/>
      <c r="N9" s="24"/>
      <c r="O9" s="30"/>
      <c r="P9" s="24"/>
      <c r="Q9" s="24"/>
      <c r="R9" s="31"/>
      <c r="S9" s="32"/>
    </row>
    <row r="10" spans="1:39" ht="62.25" customHeight="1" thickBot="1" x14ac:dyDescent="0.3">
      <c r="A10" s="33"/>
      <c r="B10" s="34" t="s">
        <v>33</v>
      </c>
      <c r="C10" s="34" t="s">
        <v>34</v>
      </c>
      <c r="D10" s="35" t="s">
        <v>35</v>
      </c>
      <c r="E10" s="35" t="s">
        <v>36</v>
      </c>
      <c r="F10" s="35" t="s">
        <v>37</v>
      </c>
      <c r="G10" s="35" t="s">
        <v>38</v>
      </c>
      <c r="H10" s="35" t="s">
        <v>39</v>
      </c>
      <c r="I10" s="36" t="s">
        <v>40</v>
      </c>
      <c r="J10" s="36" t="s">
        <v>41</v>
      </c>
      <c r="K10" s="36" t="s">
        <v>42</v>
      </c>
      <c r="L10" s="35" t="s">
        <v>43</v>
      </c>
      <c r="M10" s="37" t="s">
        <v>0</v>
      </c>
      <c r="N10" s="38" t="s">
        <v>157</v>
      </c>
      <c r="O10" s="39" t="s">
        <v>1</v>
      </c>
      <c r="P10" s="40" t="s">
        <v>11</v>
      </c>
      <c r="Q10" s="41" t="s">
        <v>44</v>
      </c>
      <c r="R10" s="42" t="s">
        <v>45</v>
      </c>
      <c r="S10" s="43" t="s">
        <v>2</v>
      </c>
      <c r="T10" s="44"/>
    </row>
    <row r="11" spans="1:39" ht="13.5" thickBot="1" x14ac:dyDescent="0.3"/>
    <row r="12" spans="1:39" s="49" customFormat="1" ht="22.5" customHeight="1" thickBot="1" x14ac:dyDescent="0.3">
      <c r="A12" s="149"/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45"/>
      <c r="O12" s="46"/>
      <c r="P12" s="177"/>
      <c r="Q12" s="176"/>
      <c r="R12" s="176"/>
      <c r="S12" s="178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8"/>
    </row>
    <row r="13" spans="1:39" s="61" customFormat="1" ht="17.25" customHeight="1" x14ac:dyDescent="0.25">
      <c r="A13" s="150"/>
      <c r="B13" s="119" t="s">
        <v>150</v>
      </c>
      <c r="C13" s="51" t="s">
        <v>117</v>
      </c>
      <c r="D13" s="52" t="s">
        <v>83</v>
      </c>
      <c r="E13" s="53" t="s">
        <v>84</v>
      </c>
      <c r="F13" s="63"/>
      <c r="G13" s="50"/>
      <c r="H13" s="168"/>
      <c r="I13" s="171"/>
      <c r="J13" s="171"/>
      <c r="K13" s="55"/>
      <c r="L13" s="171"/>
      <c r="M13" s="56">
        <v>1</v>
      </c>
      <c r="N13" s="57"/>
      <c r="O13" s="58">
        <v>1</v>
      </c>
      <c r="P13" s="58">
        <f>PRODUCT(M13,O13)</f>
        <v>1</v>
      </c>
      <c r="Q13" s="58">
        <v>0</v>
      </c>
      <c r="R13" s="58">
        <v>0</v>
      </c>
      <c r="S13" s="59">
        <f>SUM(P13,Q13,R13)</f>
        <v>1</v>
      </c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60"/>
    </row>
    <row r="14" spans="1:39" s="61" customFormat="1" ht="15" customHeight="1" x14ac:dyDescent="0.25">
      <c r="A14" s="150"/>
      <c r="B14" s="123"/>
      <c r="C14" s="85"/>
      <c r="D14" s="86"/>
      <c r="E14" s="87" t="s">
        <v>85</v>
      </c>
      <c r="F14" s="63" t="s">
        <v>89</v>
      </c>
      <c r="G14" s="84" t="s">
        <v>53</v>
      </c>
      <c r="H14" s="169"/>
      <c r="I14" s="165"/>
      <c r="J14" s="165"/>
      <c r="K14" s="65"/>
      <c r="L14" s="165"/>
      <c r="M14" s="66"/>
      <c r="N14" s="67"/>
      <c r="O14" s="68"/>
      <c r="P14" s="68"/>
      <c r="Q14" s="68"/>
      <c r="R14" s="68"/>
      <c r="S14" s="70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60"/>
    </row>
    <row r="15" spans="1:39" s="72" customFormat="1" ht="15" customHeight="1" x14ac:dyDescent="0.25">
      <c r="A15" s="150"/>
      <c r="B15" s="120"/>
      <c r="C15" s="63"/>
      <c r="D15" s="63"/>
      <c r="E15" s="63" t="s">
        <v>48</v>
      </c>
      <c r="F15" s="63" t="s">
        <v>86</v>
      </c>
      <c r="G15" s="62" t="s">
        <v>90</v>
      </c>
      <c r="H15" s="169"/>
      <c r="I15" s="165"/>
      <c r="J15" s="165"/>
      <c r="K15" s="65"/>
      <c r="L15" s="165"/>
      <c r="M15" s="66"/>
      <c r="N15" s="67"/>
      <c r="O15" s="68"/>
      <c r="P15" s="68"/>
      <c r="Q15" s="68"/>
      <c r="R15" s="69"/>
      <c r="S15" s="70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71"/>
    </row>
    <row r="16" spans="1:39" s="72" customFormat="1" ht="15" customHeight="1" x14ac:dyDescent="0.25">
      <c r="A16" s="150"/>
      <c r="B16" s="121"/>
      <c r="C16" s="54"/>
      <c r="D16" s="54"/>
      <c r="E16" s="54" t="s">
        <v>88</v>
      </c>
      <c r="F16" s="63" t="s">
        <v>87</v>
      </c>
      <c r="G16" s="73" t="s">
        <v>91</v>
      </c>
      <c r="H16" s="169"/>
      <c r="I16" s="165"/>
      <c r="J16" s="165"/>
      <c r="K16" s="65"/>
      <c r="L16" s="165"/>
      <c r="M16" s="66"/>
      <c r="N16" s="67"/>
      <c r="O16" s="68"/>
      <c r="P16" s="68"/>
      <c r="Q16" s="68"/>
      <c r="R16" s="69"/>
      <c r="S16" s="70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71"/>
    </row>
    <row r="17" spans="1:39" s="72" customFormat="1" ht="15" customHeight="1" x14ac:dyDescent="0.25">
      <c r="A17" s="150"/>
      <c r="B17" s="121"/>
      <c r="C17" s="54"/>
      <c r="D17" s="54"/>
      <c r="E17" s="54" t="s">
        <v>49</v>
      </c>
      <c r="F17" s="63" t="s">
        <v>96</v>
      </c>
      <c r="G17" s="73" t="s">
        <v>92</v>
      </c>
      <c r="H17" s="169"/>
      <c r="I17" s="165"/>
      <c r="J17" s="165"/>
      <c r="K17" s="65"/>
      <c r="L17" s="165"/>
      <c r="M17" s="66"/>
      <c r="N17" s="67"/>
      <c r="O17" s="68"/>
      <c r="P17" s="68"/>
      <c r="Q17" s="68"/>
      <c r="R17" s="69"/>
      <c r="S17" s="70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71"/>
    </row>
    <row r="18" spans="1:39" s="72" customFormat="1" ht="15" customHeight="1" x14ac:dyDescent="0.25">
      <c r="A18" s="150"/>
      <c r="B18" s="121"/>
      <c r="C18" s="54"/>
      <c r="D18" s="54"/>
      <c r="E18" s="54"/>
      <c r="F18" s="63"/>
      <c r="G18" s="73" t="s">
        <v>102</v>
      </c>
      <c r="H18" s="169"/>
      <c r="I18" s="165"/>
      <c r="J18" s="165"/>
      <c r="K18" s="65"/>
      <c r="L18" s="165"/>
      <c r="M18" s="66"/>
      <c r="N18" s="67"/>
      <c r="O18" s="68"/>
      <c r="P18" s="68"/>
      <c r="Q18" s="68"/>
      <c r="R18" s="69"/>
      <c r="S18" s="70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71"/>
    </row>
    <row r="19" spans="1:39" s="72" customFormat="1" ht="15" customHeight="1" x14ac:dyDescent="0.25">
      <c r="A19" s="150"/>
      <c r="B19" s="121"/>
      <c r="C19" s="54"/>
      <c r="D19" s="54"/>
      <c r="E19" s="54"/>
      <c r="F19" s="54"/>
      <c r="G19" s="73" t="s">
        <v>94</v>
      </c>
      <c r="H19" s="169"/>
      <c r="I19" s="165"/>
      <c r="J19" s="165"/>
      <c r="K19" s="65"/>
      <c r="L19" s="165"/>
      <c r="M19" s="66"/>
      <c r="N19" s="67"/>
      <c r="O19" s="68"/>
      <c r="P19" s="68"/>
      <c r="Q19" s="68"/>
      <c r="R19" s="69"/>
      <c r="S19" s="70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71"/>
    </row>
    <row r="20" spans="1:39" s="72" customFormat="1" ht="15" customHeight="1" x14ac:dyDescent="0.25">
      <c r="A20" s="150"/>
      <c r="B20" s="121"/>
      <c r="C20" s="54"/>
      <c r="D20" s="54"/>
      <c r="E20" s="54"/>
      <c r="F20" s="54"/>
      <c r="G20" s="73" t="s">
        <v>93</v>
      </c>
      <c r="H20" s="169"/>
      <c r="I20" s="165"/>
      <c r="J20" s="165"/>
      <c r="K20" s="65"/>
      <c r="L20" s="165"/>
      <c r="M20" s="66"/>
      <c r="N20" s="67"/>
      <c r="O20" s="68"/>
      <c r="P20" s="68"/>
      <c r="Q20" s="68"/>
      <c r="R20" s="69"/>
      <c r="S20" s="70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71"/>
    </row>
    <row r="21" spans="1:39" s="72" customFormat="1" ht="15" customHeight="1" x14ac:dyDescent="0.25">
      <c r="A21" s="150"/>
      <c r="B21" s="121"/>
      <c r="C21" s="54"/>
      <c r="D21" s="54"/>
      <c r="E21" s="54"/>
      <c r="F21" s="54"/>
      <c r="G21" s="73" t="s">
        <v>95</v>
      </c>
      <c r="H21" s="169"/>
      <c r="I21" s="165"/>
      <c r="J21" s="165"/>
      <c r="K21" s="65"/>
      <c r="L21" s="165"/>
      <c r="M21" s="66"/>
      <c r="N21" s="67"/>
      <c r="O21" s="68"/>
      <c r="P21" s="68"/>
      <c r="Q21" s="68"/>
      <c r="R21" s="69"/>
      <c r="S21" s="70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71"/>
    </row>
    <row r="22" spans="1:39" s="72" customFormat="1" ht="36" customHeight="1" thickBot="1" x14ac:dyDescent="0.3">
      <c r="A22" s="150"/>
      <c r="B22" s="122"/>
      <c r="C22" s="75"/>
      <c r="D22" s="75"/>
      <c r="E22" s="76" t="s">
        <v>108</v>
      </c>
      <c r="F22" s="75"/>
      <c r="G22" s="74"/>
      <c r="H22" s="170"/>
      <c r="I22" s="166"/>
      <c r="J22" s="166"/>
      <c r="K22" s="78"/>
      <c r="L22" s="166"/>
      <c r="M22" s="79"/>
      <c r="N22" s="67"/>
      <c r="O22" s="68"/>
      <c r="P22" s="68"/>
      <c r="Q22" s="68"/>
      <c r="R22" s="69"/>
      <c r="S22" s="70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71"/>
    </row>
    <row r="23" spans="1:39" s="61" customFormat="1" ht="17.25" customHeight="1" x14ac:dyDescent="0.25">
      <c r="A23" s="150"/>
      <c r="B23" s="123" t="s">
        <v>150</v>
      </c>
      <c r="C23" s="85" t="s">
        <v>116</v>
      </c>
      <c r="D23" s="86" t="s">
        <v>83</v>
      </c>
      <c r="E23" s="87" t="s">
        <v>84</v>
      </c>
      <c r="F23" s="88" t="s">
        <v>89</v>
      </c>
      <c r="G23" s="84" t="s">
        <v>53</v>
      </c>
      <c r="H23" s="168"/>
      <c r="I23" s="171"/>
      <c r="J23" s="171"/>
      <c r="K23" s="55"/>
      <c r="L23" s="171"/>
      <c r="M23" s="56">
        <v>4</v>
      </c>
      <c r="N23" s="57"/>
      <c r="O23" s="58">
        <v>1</v>
      </c>
      <c r="P23" s="58">
        <f>PRODUCT(M23,O23)</f>
        <v>4</v>
      </c>
      <c r="Q23" s="58">
        <v>0</v>
      </c>
      <c r="R23" s="58">
        <v>0</v>
      </c>
      <c r="S23" s="59">
        <f>SUM(P23,Q23,R23)</f>
        <v>4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60"/>
    </row>
    <row r="24" spans="1:39" s="72" customFormat="1" ht="15" customHeight="1" x14ac:dyDescent="0.25">
      <c r="A24" s="150"/>
      <c r="B24" s="120"/>
      <c r="C24" s="63"/>
      <c r="D24" s="63"/>
      <c r="E24" s="63" t="s">
        <v>50</v>
      </c>
      <c r="F24" s="54" t="s">
        <v>97</v>
      </c>
      <c r="G24" s="160" t="s">
        <v>51</v>
      </c>
      <c r="H24" s="169"/>
      <c r="I24" s="165"/>
      <c r="J24" s="165"/>
      <c r="K24" s="65"/>
      <c r="L24" s="165"/>
      <c r="M24" s="66"/>
      <c r="N24" s="89"/>
      <c r="O24" s="68"/>
      <c r="P24" s="68"/>
      <c r="Q24" s="68"/>
      <c r="R24" s="69"/>
      <c r="S24" s="70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71"/>
    </row>
    <row r="25" spans="1:39" s="72" customFormat="1" ht="15" customHeight="1" x14ac:dyDescent="0.25">
      <c r="A25" s="150"/>
      <c r="B25" s="121"/>
      <c r="C25" s="54"/>
      <c r="D25" s="54"/>
      <c r="E25" s="54" t="s">
        <v>98</v>
      </c>
      <c r="F25" s="54"/>
      <c r="G25" s="161"/>
      <c r="H25" s="169"/>
      <c r="I25" s="165"/>
      <c r="J25" s="165"/>
      <c r="K25" s="65"/>
      <c r="L25" s="165"/>
      <c r="M25" s="66"/>
      <c r="N25" s="89"/>
      <c r="O25" s="68"/>
      <c r="P25" s="68"/>
      <c r="Q25" s="68"/>
      <c r="R25" s="69"/>
      <c r="S25" s="70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71"/>
    </row>
    <row r="26" spans="1:39" s="72" customFormat="1" ht="15" customHeight="1" x14ac:dyDescent="0.25">
      <c r="A26" s="150"/>
      <c r="B26" s="121"/>
      <c r="C26" s="54"/>
      <c r="D26" s="54"/>
      <c r="E26" s="54"/>
      <c r="F26" s="54"/>
      <c r="G26" s="84" t="s">
        <v>99</v>
      </c>
      <c r="H26" s="169"/>
      <c r="I26" s="165"/>
      <c r="J26" s="165"/>
      <c r="K26" s="65"/>
      <c r="L26" s="165"/>
      <c r="M26" s="66"/>
      <c r="N26" s="89"/>
      <c r="O26" s="68"/>
      <c r="P26" s="68"/>
      <c r="Q26" s="68"/>
      <c r="R26" s="69"/>
      <c r="S26" s="70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71"/>
    </row>
    <row r="27" spans="1:39" s="72" customFormat="1" ht="15" customHeight="1" x14ac:dyDescent="0.25">
      <c r="A27" s="150"/>
      <c r="B27" s="121"/>
      <c r="C27" s="54"/>
      <c r="D27" s="54"/>
      <c r="E27" s="54"/>
      <c r="F27" s="54"/>
      <c r="G27" s="84" t="s">
        <v>102</v>
      </c>
      <c r="H27" s="169"/>
      <c r="I27" s="165"/>
      <c r="J27" s="165"/>
      <c r="K27" s="65"/>
      <c r="L27" s="165"/>
      <c r="M27" s="66"/>
      <c r="N27" s="67"/>
      <c r="O27" s="68"/>
      <c r="P27" s="68"/>
      <c r="Q27" s="68"/>
      <c r="R27" s="69"/>
      <c r="S27" s="70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71"/>
    </row>
    <row r="28" spans="1:39" s="72" customFormat="1" ht="15" customHeight="1" x14ac:dyDescent="0.25">
      <c r="A28" s="150"/>
      <c r="B28" s="121"/>
      <c r="C28" s="54"/>
      <c r="D28" s="54"/>
      <c r="E28" s="54"/>
      <c r="F28" s="54"/>
      <c r="G28" s="54" t="s">
        <v>100</v>
      </c>
      <c r="H28" s="169"/>
      <c r="I28" s="165"/>
      <c r="J28" s="165"/>
      <c r="K28" s="65"/>
      <c r="L28" s="165"/>
      <c r="M28" s="66"/>
      <c r="N28" s="67"/>
      <c r="O28" s="68"/>
      <c r="P28" s="68"/>
      <c r="Q28" s="68"/>
      <c r="R28" s="69"/>
      <c r="S28" s="70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71"/>
    </row>
    <row r="29" spans="1:39" s="72" customFormat="1" ht="15" customHeight="1" x14ac:dyDescent="0.25">
      <c r="A29" s="150"/>
      <c r="B29" s="121"/>
      <c r="C29" s="54"/>
      <c r="D29" s="54"/>
      <c r="E29" s="54"/>
      <c r="F29" s="54"/>
      <c r="G29" s="54" t="s">
        <v>101</v>
      </c>
      <c r="H29" s="169"/>
      <c r="I29" s="165"/>
      <c r="J29" s="165"/>
      <c r="K29" s="65"/>
      <c r="L29" s="165"/>
      <c r="M29" s="66"/>
      <c r="N29" s="67"/>
      <c r="O29" s="68"/>
      <c r="P29" s="68"/>
      <c r="Q29" s="68"/>
      <c r="R29" s="69"/>
      <c r="S29" s="70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71"/>
    </row>
    <row r="30" spans="1:39" s="72" customFormat="1" ht="15" customHeight="1" x14ac:dyDescent="0.25">
      <c r="A30" s="150"/>
      <c r="B30" s="121"/>
      <c r="C30" s="54"/>
      <c r="D30" s="54"/>
      <c r="E30" s="54"/>
      <c r="F30" s="54"/>
      <c r="G30" s="54"/>
      <c r="H30" s="169"/>
      <c r="I30" s="165"/>
      <c r="J30" s="165"/>
      <c r="K30" s="65"/>
      <c r="L30" s="165"/>
      <c r="M30" s="66"/>
      <c r="N30" s="67"/>
      <c r="O30" s="68"/>
      <c r="P30" s="68"/>
      <c r="Q30" s="68"/>
      <c r="R30" s="69"/>
      <c r="S30" s="70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71"/>
    </row>
    <row r="31" spans="1:39" s="72" customFormat="1" ht="36.75" customHeight="1" thickBot="1" x14ac:dyDescent="0.3">
      <c r="A31" s="150"/>
      <c r="B31" s="122"/>
      <c r="C31" s="75"/>
      <c r="D31" s="75"/>
      <c r="E31" s="76" t="s">
        <v>108</v>
      </c>
      <c r="F31" s="75"/>
      <c r="G31" s="74"/>
      <c r="H31" s="170"/>
      <c r="I31" s="166"/>
      <c r="J31" s="166"/>
      <c r="K31" s="78"/>
      <c r="L31" s="166"/>
      <c r="M31" s="79"/>
      <c r="N31" s="80"/>
      <c r="O31" s="81"/>
      <c r="P31" s="81"/>
      <c r="Q31" s="81"/>
      <c r="R31" s="82"/>
      <c r="S31" s="83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71"/>
    </row>
    <row r="32" spans="1:39" s="72" customFormat="1" ht="17.25" customHeight="1" x14ac:dyDescent="0.25">
      <c r="A32" s="150"/>
      <c r="B32" s="121" t="s">
        <v>150</v>
      </c>
      <c r="C32" s="137" t="s">
        <v>115</v>
      </c>
      <c r="D32" s="86" t="s">
        <v>83</v>
      </c>
      <c r="E32" s="87" t="s">
        <v>84</v>
      </c>
      <c r="F32" s="64" t="s">
        <v>89</v>
      </c>
      <c r="G32" s="73" t="s">
        <v>53</v>
      </c>
      <c r="H32" s="64"/>
      <c r="I32" s="65"/>
      <c r="J32" s="65"/>
      <c r="K32" s="65"/>
      <c r="L32" s="65"/>
      <c r="M32" s="66">
        <v>1</v>
      </c>
      <c r="N32" s="67"/>
      <c r="O32" s="68">
        <v>1</v>
      </c>
      <c r="P32" s="68">
        <f>PRODUCT(M32,O32)</f>
        <v>1</v>
      </c>
      <c r="Q32" s="68">
        <v>0</v>
      </c>
      <c r="R32" s="68">
        <v>0</v>
      </c>
      <c r="S32" s="70">
        <f>SUM(P32,Q32,R32)</f>
        <v>1</v>
      </c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71"/>
    </row>
    <row r="33" spans="1:39" s="99" customFormat="1" ht="17.25" customHeight="1" x14ac:dyDescent="0.25">
      <c r="A33" s="150"/>
      <c r="B33" s="121"/>
      <c r="C33" s="73"/>
      <c r="D33" s="73"/>
      <c r="E33" s="73" t="s">
        <v>52</v>
      </c>
      <c r="F33" s="73" t="s">
        <v>103</v>
      </c>
      <c r="G33" s="73" t="s">
        <v>102</v>
      </c>
      <c r="H33" s="64"/>
      <c r="I33" s="65"/>
      <c r="J33" s="65"/>
      <c r="K33" s="65"/>
      <c r="L33" s="65"/>
      <c r="M33" s="66"/>
      <c r="N33" s="67"/>
      <c r="O33" s="68"/>
      <c r="P33" s="68"/>
      <c r="Q33" s="68"/>
      <c r="R33" s="69"/>
      <c r="S33" s="70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98"/>
    </row>
    <row r="34" spans="1:39" s="99" customFormat="1" ht="17.25" customHeight="1" x14ac:dyDescent="0.25">
      <c r="A34" s="150"/>
      <c r="B34" s="121"/>
      <c r="C34" s="73"/>
      <c r="D34" s="73"/>
      <c r="E34" s="73" t="s">
        <v>56</v>
      </c>
      <c r="F34" s="73"/>
      <c r="G34" s="54" t="s">
        <v>100</v>
      </c>
      <c r="H34" s="64"/>
      <c r="I34" s="65"/>
      <c r="J34" s="65"/>
      <c r="K34" s="65"/>
      <c r="L34" s="65"/>
      <c r="M34" s="66"/>
      <c r="N34" s="67"/>
      <c r="O34" s="68"/>
      <c r="P34" s="68"/>
      <c r="Q34" s="68"/>
      <c r="R34" s="69"/>
      <c r="S34" s="70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98"/>
    </row>
    <row r="35" spans="1:39" s="99" customFormat="1" ht="17.25" customHeight="1" x14ac:dyDescent="0.25">
      <c r="A35" s="150"/>
      <c r="B35" s="121"/>
      <c r="C35" s="73"/>
      <c r="D35" s="73"/>
      <c r="E35" s="73"/>
      <c r="F35" s="73"/>
      <c r="G35" s="54" t="s">
        <v>101</v>
      </c>
      <c r="H35" s="64"/>
      <c r="I35" s="65"/>
      <c r="J35" s="65"/>
      <c r="K35" s="65"/>
      <c r="L35" s="65"/>
      <c r="M35" s="66"/>
      <c r="N35" s="67"/>
      <c r="O35" s="68"/>
      <c r="P35" s="68"/>
      <c r="Q35" s="68"/>
      <c r="R35" s="69"/>
      <c r="S35" s="70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98"/>
    </row>
    <row r="36" spans="1:39" s="99" customFormat="1" ht="17.25" customHeight="1" x14ac:dyDescent="0.25">
      <c r="A36" s="150"/>
      <c r="B36" s="121"/>
      <c r="C36" s="73"/>
      <c r="D36" s="73"/>
      <c r="E36" s="73"/>
      <c r="F36" s="73"/>
      <c r="G36" s="73"/>
      <c r="H36" s="64"/>
      <c r="I36" s="65"/>
      <c r="J36" s="65"/>
      <c r="K36" s="65"/>
      <c r="L36" s="65"/>
      <c r="M36" s="66"/>
      <c r="N36" s="67"/>
      <c r="O36" s="68"/>
      <c r="P36" s="68"/>
      <c r="Q36" s="68"/>
      <c r="R36" s="69"/>
      <c r="S36" s="70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98"/>
    </row>
    <row r="37" spans="1:39" s="140" customFormat="1" ht="36.75" customHeight="1" thickBot="1" x14ac:dyDescent="0.3">
      <c r="A37" s="151"/>
      <c r="B37" s="122"/>
      <c r="C37" s="74"/>
      <c r="D37" s="74"/>
      <c r="E37" s="76" t="s">
        <v>108</v>
      </c>
      <c r="F37" s="74"/>
      <c r="G37" s="74"/>
      <c r="H37" s="77"/>
      <c r="I37" s="78"/>
      <c r="J37" s="78"/>
      <c r="K37" s="78"/>
      <c r="L37" s="78"/>
      <c r="M37" s="79"/>
      <c r="N37" s="80"/>
      <c r="O37" s="81"/>
      <c r="P37" s="81"/>
      <c r="Q37" s="81"/>
      <c r="R37" s="82"/>
      <c r="S37" s="83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139"/>
    </row>
    <row r="38" spans="1:39" s="126" customFormat="1" ht="17.25" customHeight="1" x14ac:dyDescent="0.25">
      <c r="A38" s="150"/>
      <c r="B38" s="121" t="s">
        <v>150</v>
      </c>
      <c r="C38" s="137" t="s">
        <v>114</v>
      </c>
      <c r="D38" s="86" t="s">
        <v>83</v>
      </c>
      <c r="E38" s="87" t="s">
        <v>84</v>
      </c>
      <c r="F38" s="73" t="s">
        <v>89</v>
      </c>
      <c r="G38" s="73" t="s">
        <v>53</v>
      </c>
      <c r="H38" s="64"/>
      <c r="I38" s="65"/>
      <c r="J38" s="65"/>
      <c r="K38" s="65"/>
      <c r="L38" s="65"/>
      <c r="M38" s="66">
        <v>1</v>
      </c>
      <c r="N38" s="67"/>
      <c r="O38" s="68">
        <v>1</v>
      </c>
      <c r="P38" s="68">
        <f>PRODUCT(M38,O38)</f>
        <v>1</v>
      </c>
      <c r="Q38" s="68">
        <v>0</v>
      </c>
      <c r="R38" s="68">
        <v>0</v>
      </c>
      <c r="S38" s="70">
        <f>SUM(P38,Q38,R38)</f>
        <v>1</v>
      </c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125"/>
    </row>
    <row r="39" spans="1:39" s="126" customFormat="1" ht="17.25" customHeight="1" x14ac:dyDescent="0.25">
      <c r="A39" s="150"/>
      <c r="B39" s="121"/>
      <c r="C39" s="73"/>
      <c r="D39" s="73"/>
      <c r="E39" s="73" t="s">
        <v>54</v>
      </c>
      <c r="F39" s="73" t="s">
        <v>104</v>
      </c>
      <c r="G39" s="73" t="s">
        <v>102</v>
      </c>
      <c r="H39" s="64"/>
      <c r="I39" s="65"/>
      <c r="J39" s="65"/>
      <c r="K39" s="65"/>
      <c r="L39" s="65"/>
      <c r="M39" s="66"/>
      <c r="N39" s="67"/>
      <c r="O39" s="68"/>
      <c r="P39" s="68"/>
      <c r="Q39" s="68"/>
      <c r="R39" s="69"/>
      <c r="S39" s="70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125"/>
    </row>
    <row r="40" spans="1:39" s="126" customFormat="1" ht="17.25" customHeight="1" x14ac:dyDescent="0.25">
      <c r="A40" s="150"/>
      <c r="B40" s="121"/>
      <c r="C40" s="73"/>
      <c r="D40" s="73"/>
      <c r="E40" s="73" t="s">
        <v>55</v>
      </c>
      <c r="F40" s="73"/>
      <c r="G40" s="73" t="s">
        <v>100</v>
      </c>
      <c r="H40" s="64" t="s">
        <v>57</v>
      </c>
      <c r="I40" s="65"/>
      <c r="J40" s="65"/>
      <c r="K40" s="65"/>
      <c r="L40" s="65"/>
      <c r="M40" s="66"/>
      <c r="N40" s="67"/>
      <c r="O40" s="68"/>
      <c r="P40" s="68"/>
      <c r="Q40" s="68"/>
      <c r="R40" s="69"/>
      <c r="S40" s="70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125"/>
    </row>
    <row r="41" spans="1:39" s="99" customFormat="1" ht="17.25" customHeight="1" x14ac:dyDescent="0.25">
      <c r="A41" s="150"/>
      <c r="B41" s="121"/>
      <c r="C41" s="73"/>
      <c r="D41" s="73"/>
      <c r="E41" s="73"/>
      <c r="F41" s="73"/>
      <c r="G41" s="54" t="s">
        <v>101</v>
      </c>
      <c r="H41" s="64"/>
      <c r="I41" s="65"/>
      <c r="J41" s="65"/>
      <c r="K41" s="65"/>
      <c r="L41" s="65"/>
      <c r="M41" s="66"/>
      <c r="N41" s="67"/>
      <c r="O41" s="68"/>
      <c r="P41" s="68"/>
      <c r="Q41" s="68"/>
      <c r="R41" s="69"/>
      <c r="S41" s="70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98"/>
    </row>
    <row r="42" spans="1:39" s="99" customFormat="1" ht="17.25" customHeight="1" x14ac:dyDescent="0.25">
      <c r="A42" s="150"/>
      <c r="B42" s="121"/>
      <c r="C42" s="73"/>
      <c r="D42" s="73"/>
      <c r="E42" s="73"/>
      <c r="F42" s="73"/>
      <c r="G42" s="73"/>
      <c r="H42" s="64"/>
      <c r="I42" s="65"/>
      <c r="J42" s="65"/>
      <c r="K42" s="65"/>
      <c r="L42" s="65"/>
      <c r="M42" s="66"/>
      <c r="N42" s="67"/>
      <c r="O42" s="68"/>
      <c r="P42" s="68"/>
      <c r="Q42" s="68"/>
      <c r="R42" s="69"/>
      <c r="S42" s="70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98"/>
    </row>
    <row r="43" spans="1:39" s="140" customFormat="1" ht="36.75" customHeight="1" thickBot="1" x14ac:dyDescent="0.3">
      <c r="A43" s="151"/>
      <c r="B43" s="122"/>
      <c r="C43" s="74"/>
      <c r="D43" s="74"/>
      <c r="E43" s="76" t="s">
        <v>108</v>
      </c>
      <c r="F43" s="74"/>
      <c r="G43" s="74"/>
      <c r="H43" s="77"/>
      <c r="I43" s="78"/>
      <c r="J43" s="78"/>
      <c r="K43" s="78"/>
      <c r="L43" s="78"/>
      <c r="M43" s="79"/>
      <c r="N43" s="80"/>
      <c r="O43" s="81"/>
      <c r="P43" s="81"/>
      <c r="Q43" s="81"/>
      <c r="R43" s="82"/>
      <c r="S43" s="83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139"/>
    </row>
    <row r="44" spans="1:39" s="61" customFormat="1" ht="16.5" customHeight="1" x14ac:dyDescent="0.25">
      <c r="A44" s="150"/>
      <c r="B44" s="121" t="s">
        <v>148</v>
      </c>
      <c r="C44" s="137" t="s">
        <v>113</v>
      </c>
      <c r="D44" s="86" t="s">
        <v>83</v>
      </c>
      <c r="E44" s="87" t="s">
        <v>84</v>
      </c>
      <c r="F44" s="73"/>
      <c r="G44" s="73" t="s">
        <v>53</v>
      </c>
      <c r="H44" s="172"/>
      <c r="I44" s="172"/>
      <c r="J44" s="172"/>
      <c r="K44" s="91"/>
      <c r="L44" s="172"/>
      <c r="M44" s="92">
        <v>1</v>
      </c>
      <c r="N44" s="57"/>
      <c r="O44" s="68">
        <v>1</v>
      </c>
      <c r="P44" s="68">
        <f>PRODUCT(M44,O44)</f>
        <v>1</v>
      </c>
      <c r="Q44" s="68">
        <v>0</v>
      </c>
      <c r="R44" s="68">
        <v>0</v>
      </c>
      <c r="S44" s="70">
        <f>SUM(P44,Q44,R44)</f>
        <v>1</v>
      </c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60"/>
    </row>
    <row r="45" spans="1:39" s="61" customFormat="1" ht="15.75" customHeight="1" x14ac:dyDescent="0.25">
      <c r="A45" s="150"/>
      <c r="B45" s="121"/>
      <c r="C45" s="73"/>
      <c r="D45" s="73"/>
      <c r="E45" s="61" t="s">
        <v>59</v>
      </c>
      <c r="F45" s="73" t="s">
        <v>89</v>
      </c>
      <c r="G45" s="73"/>
      <c r="H45" s="173"/>
      <c r="I45" s="173"/>
      <c r="J45" s="173"/>
      <c r="K45" s="88"/>
      <c r="L45" s="173"/>
      <c r="M45" s="90"/>
      <c r="N45" s="67"/>
      <c r="O45" s="68"/>
      <c r="P45" s="68"/>
      <c r="Q45" s="68"/>
      <c r="R45" s="68"/>
      <c r="S45" s="70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60"/>
    </row>
    <row r="46" spans="1:39" s="61" customFormat="1" ht="15.75" customHeight="1" x14ac:dyDescent="0.25">
      <c r="A46" s="150"/>
      <c r="B46" s="121"/>
      <c r="C46" s="73"/>
      <c r="D46" s="73"/>
      <c r="E46" s="61" t="s">
        <v>58</v>
      </c>
      <c r="F46" s="73"/>
      <c r="G46" s="73"/>
      <c r="H46" s="173"/>
      <c r="I46" s="173"/>
      <c r="J46" s="173"/>
      <c r="K46" s="88"/>
      <c r="L46" s="173"/>
      <c r="M46" s="90"/>
      <c r="N46" s="67"/>
      <c r="O46" s="68"/>
      <c r="P46" s="68"/>
      <c r="Q46" s="68"/>
      <c r="R46" s="68"/>
      <c r="S46" s="70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60"/>
    </row>
    <row r="47" spans="1:39" s="61" customFormat="1" ht="15.75" customHeight="1" x14ac:dyDescent="0.25">
      <c r="A47" s="150"/>
      <c r="B47" s="121"/>
      <c r="C47" s="73"/>
      <c r="D47" s="73"/>
      <c r="E47" s="73" t="s">
        <v>61</v>
      </c>
      <c r="F47" s="73" t="s">
        <v>105</v>
      </c>
      <c r="G47" s="73" t="s">
        <v>106</v>
      </c>
      <c r="H47" s="173"/>
      <c r="I47" s="173"/>
      <c r="J47" s="173"/>
      <c r="K47" s="88"/>
      <c r="L47" s="173"/>
      <c r="M47" s="90"/>
      <c r="N47" s="67"/>
      <c r="O47" s="68"/>
      <c r="P47" s="68"/>
      <c r="Q47" s="68"/>
      <c r="R47" s="68"/>
      <c r="S47" s="70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60"/>
    </row>
    <row r="48" spans="1:39" s="61" customFormat="1" ht="15.75" customHeight="1" x14ac:dyDescent="0.25">
      <c r="A48" s="150"/>
      <c r="B48" s="121"/>
      <c r="C48" s="73"/>
      <c r="D48" s="73"/>
      <c r="E48" s="73" t="s">
        <v>60</v>
      </c>
      <c r="F48" s="73" t="s">
        <v>107</v>
      </c>
      <c r="G48" s="73"/>
      <c r="H48" s="173"/>
      <c r="I48" s="173"/>
      <c r="J48" s="173"/>
      <c r="K48" s="88"/>
      <c r="L48" s="173"/>
      <c r="M48" s="90"/>
      <c r="N48" s="67"/>
      <c r="O48" s="68"/>
      <c r="P48" s="68"/>
      <c r="Q48" s="68"/>
      <c r="R48" s="68"/>
      <c r="S48" s="70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60"/>
    </row>
    <row r="49" spans="1:39" s="61" customFormat="1" ht="15.75" customHeight="1" x14ac:dyDescent="0.25">
      <c r="A49" s="150"/>
      <c r="B49" s="121"/>
      <c r="C49" s="73"/>
      <c r="D49" s="73"/>
      <c r="E49" s="73"/>
      <c r="F49" s="73"/>
      <c r="G49" s="73"/>
      <c r="H49" s="173"/>
      <c r="I49" s="173"/>
      <c r="J49" s="173"/>
      <c r="K49" s="88"/>
      <c r="L49" s="173"/>
      <c r="M49" s="90"/>
      <c r="N49" s="67"/>
      <c r="O49" s="68"/>
      <c r="P49" s="68"/>
      <c r="Q49" s="68"/>
      <c r="R49" s="68"/>
      <c r="S49" s="70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60"/>
    </row>
    <row r="50" spans="1:39" s="72" customFormat="1" ht="36.75" customHeight="1" thickBot="1" x14ac:dyDescent="0.3">
      <c r="A50" s="150"/>
      <c r="B50" s="122"/>
      <c r="C50" s="74"/>
      <c r="D50" s="74"/>
      <c r="E50" s="76" t="s">
        <v>108</v>
      </c>
      <c r="F50" s="74"/>
      <c r="G50" s="74"/>
      <c r="H50" s="174"/>
      <c r="I50" s="174"/>
      <c r="J50" s="174"/>
      <c r="K50" s="93"/>
      <c r="L50" s="174"/>
      <c r="M50" s="94"/>
      <c r="N50" s="80"/>
      <c r="O50" s="81"/>
      <c r="P50" s="81"/>
      <c r="Q50" s="81"/>
      <c r="R50" s="81"/>
      <c r="S50" s="83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71"/>
    </row>
    <row r="51" spans="1:39" s="126" customFormat="1" ht="15" customHeight="1" x14ac:dyDescent="0.25">
      <c r="A51" s="150"/>
      <c r="B51" s="121" t="s">
        <v>148</v>
      </c>
      <c r="C51" s="137" t="s">
        <v>142</v>
      </c>
      <c r="D51" s="73" t="s">
        <v>83</v>
      </c>
      <c r="E51" s="73" t="s">
        <v>144</v>
      </c>
      <c r="F51" s="73" t="s">
        <v>145</v>
      </c>
      <c r="G51" s="73" t="s">
        <v>53</v>
      </c>
      <c r="H51" s="172"/>
      <c r="I51" s="88"/>
      <c r="J51" s="88"/>
      <c r="K51" s="88"/>
      <c r="L51" s="88"/>
      <c r="M51" s="90">
        <v>1</v>
      </c>
      <c r="N51" s="67"/>
      <c r="O51" s="68">
        <v>1</v>
      </c>
      <c r="P51" s="68">
        <f>PRODUCT(M51,O51)</f>
        <v>1</v>
      </c>
      <c r="Q51" s="68">
        <v>0</v>
      </c>
      <c r="R51" s="68">
        <v>0</v>
      </c>
      <c r="S51" s="70">
        <f>SUM(P51,Q51,R51)</f>
        <v>1</v>
      </c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125"/>
    </row>
    <row r="52" spans="1:39" s="126" customFormat="1" ht="15" customHeight="1" x14ac:dyDescent="0.25">
      <c r="A52" s="150"/>
      <c r="B52" s="121"/>
      <c r="C52" s="73"/>
      <c r="D52" s="73"/>
      <c r="E52" s="73" t="s">
        <v>146</v>
      </c>
      <c r="F52" s="73"/>
      <c r="G52" s="73"/>
      <c r="H52" s="173"/>
      <c r="I52" s="88"/>
      <c r="J52" s="88"/>
      <c r="K52" s="88"/>
      <c r="L52" s="88"/>
      <c r="M52" s="90"/>
      <c r="N52" s="67"/>
      <c r="O52" s="68"/>
      <c r="P52" s="68"/>
      <c r="Q52" s="68"/>
      <c r="R52" s="68"/>
      <c r="S52" s="70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125"/>
    </row>
    <row r="53" spans="1:39" s="126" customFormat="1" ht="15" customHeight="1" x14ac:dyDescent="0.25">
      <c r="A53" s="150"/>
      <c r="B53" s="121"/>
      <c r="C53" s="73"/>
      <c r="D53" s="73"/>
      <c r="E53" s="73"/>
      <c r="F53" s="73"/>
      <c r="G53" s="73"/>
      <c r="H53" s="173"/>
      <c r="I53" s="88"/>
      <c r="J53" s="88"/>
      <c r="K53" s="88"/>
      <c r="L53" s="88"/>
      <c r="M53" s="90"/>
      <c r="N53" s="67"/>
      <c r="O53" s="68"/>
      <c r="P53" s="68"/>
      <c r="Q53" s="68"/>
      <c r="R53" s="68"/>
      <c r="S53" s="70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125"/>
    </row>
    <row r="54" spans="1:39" s="126" customFormat="1" ht="15" customHeight="1" x14ac:dyDescent="0.25">
      <c r="A54" s="150"/>
      <c r="B54" s="121"/>
      <c r="C54" s="73"/>
      <c r="D54" s="73"/>
      <c r="E54" s="73"/>
      <c r="F54" s="73"/>
      <c r="G54" s="73"/>
      <c r="H54" s="173"/>
      <c r="I54" s="88"/>
      <c r="J54" s="88"/>
      <c r="K54" s="88"/>
      <c r="L54" s="88"/>
      <c r="M54" s="90"/>
      <c r="N54" s="67"/>
      <c r="O54" s="68"/>
      <c r="P54" s="68"/>
      <c r="Q54" s="68"/>
      <c r="R54" s="68"/>
      <c r="S54" s="70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125"/>
    </row>
    <row r="55" spans="1:39" s="126" customFormat="1" ht="21" customHeight="1" thickBot="1" x14ac:dyDescent="0.3">
      <c r="A55" s="150"/>
      <c r="B55" s="122"/>
      <c r="C55" s="74"/>
      <c r="D55" s="74"/>
      <c r="E55" s="76" t="s">
        <v>141</v>
      </c>
      <c r="F55" s="74"/>
      <c r="G55" s="74"/>
      <c r="H55" s="174"/>
      <c r="I55" s="93"/>
      <c r="J55" s="93"/>
      <c r="K55" s="93"/>
      <c r="L55" s="93"/>
      <c r="M55" s="94"/>
      <c r="N55" s="80"/>
      <c r="O55" s="81"/>
      <c r="P55" s="81"/>
      <c r="Q55" s="81"/>
      <c r="R55" s="81"/>
      <c r="S55" s="83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125"/>
    </row>
    <row r="56" spans="1:39" s="126" customFormat="1" ht="15" customHeight="1" x14ac:dyDescent="0.25">
      <c r="A56" s="150"/>
      <c r="B56" s="73" t="s">
        <v>149</v>
      </c>
      <c r="C56" s="137" t="s">
        <v>143</v>
      </c>
      <c r="D56" s="73" t="s">
        <v>83</v>
      </c>
      <c r="E56" s="73" t="s">
        <v>138</v>
      </c>
      <c r="F56" s="73" t="s">
        <v>140</v>
      </c>
      <c r="G56" s="73" t="s">
        <v>53</v>
      </c>
      <c r="H56" s="172"/>
      <c r="I56" s="88"/>
      <c r="J56" s="88"/>
      <c r="K56" s="88"/>
      <c r="L56" s="88"/>
      <c r="M56" s="90">
        <v>1</v>
      </c>
      <c r="N56" s="67"/>
      <c r="O56" s="68">
        <v>1</v>
      </c>
      <c r="P56" s="68">
        <f>PRODUCT(M56,O56)</f>
        <v>1</v>
      </c>
      <c r="Q56" s="68">
        <v>0</v>
      </c>
      <c r="R56" s="68">
        <v>0</v>
      </c>
      <c r="S56" s="70">
        <f>SUM(P56,Q56,R56)</f>
        <v>1</v>
      </c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125"/>
    </row>
    <row r="57" spans="1:39" s="126" customFormat="1" ht="15" customHeight="1" x14ac:dyDescent="0.25">
      <c r="A57" s="150"/>
      <c r="B57" s="73"/>
      <c r="C57" s="73"/>
      <c r="D57" s="73"/>
      <c r="E57" s="73" t="s">
        <v>139</v>
      </c>
      <c r="F57" s="73"/>
      <c r="G57" s="73"/>
      <c r="H57" s="173"/>
      <c r="I57" s="88"/>
      <c r="J57" s="88"/>
      <c r="K57" s="88"/>
      <c r="L57" s="88"/>
      <c r="M57" s="90"/>
      <c r="N57" s="67"/>
      <c r="O57" s="68"/>
      <c r="P57" s="68"/>
      <c r="Q57" s="68"/>
      <c r="R57" s="68"/>
      <c r="S57" s="70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125"/>
    </row>
    <row r="58" spans="1:39" s="126" customFormat="1" ht="15" customHeight="1" x14ac:dyDescent="0.25">
      <c r="A58" s="150"/>
      <c r="B58" s="73"/>
      <c r="C58" s="73"/>
      <c r="D58" s="73"/>
      <c r="E58" s="73"/>
      <c r="F58" s="73"/>
      <c r="G58" s="73"/>
      <c r="H58" s="173"/>
      <c r="I58" s="88"/>
      <c r="J58" s="88"/>
      <c r="K58" s="88"/>
      <c r="L58" s="88"/>
      <c r="M58" s="90"/>
      <c r="N58" s="67"/>
      <c r="O58" s="68"/>
      <c r="P58" s="68"/>
      <c r="Q58" s="68"/>
      <c r="R58" s="68"/>
      <c r="S58" s="70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125"/>
    </row>
    <row r="59" spans="1:39" s="126" customFormat="1" ht="15" customHeight="1" x14ac:dyDescent="0.25">
      <c r="A59" s="150"/>
      <c r="B59" s="73"/>
      <c r="C59" s="73"/>
      <c r="D59" s="73"/>
      <c r="E59" s="73"/>
      <c r="F59" s="73"/>
      <c r="G59" s="73"/>
      <c r="H59" s="173"/>
      <c r="I59" s="88"/>
      <c r="J59" s="88"/>
      <c r="K59" s="88"/>
      <c r="L59" s="88"/>
      <c r="M59" s="90"/>
      <c r="N59" s="67"/>
      <c r="O59" s="68"/>
      <c r="P59" s="68"/>
      <c r="Q59" s="68"/>
      <c r="R59" s="68"/>
      <c r="S59" s="70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125"/>
    </row>
    <row r="60" spans="1:39" s="126" customFormat="1" ht="21.75" customHeight="1" thickBot="1" x14ac:dyDescent="0.3">
      <c r="A60" s="150"/>
      <c r="B60" s="74"/>
      <c r="C60" s="74"/>
      <c r="D60" s="74"/>
      <c r="E60" s="76" t="s">
        <v>141</v>
      </c>
      <c r="F60" s="74"/>
      <c r="G60" s="74"/>
      <c r="H60" s="174"/>
      <c r="I60" s="93"/>
      <c r="J60" s="93"/>
      <c r="K60" s="93"/>
      <c r="L60" s="93"/>
      <c r="M60" s="94"/>
      <c r="N60" s="80"/>
      <c r="O60" s="81"/>
      <c r="P60" s="81"/>
      <c r="Q60" s="81"/>
      <c r="R60" s="81"/>
      <c r="S60" s="83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125"/>
    </row>
    <row r="61" spans="1:39" s="126" customFormat="1" ht="15" customHeight="1" x14ac:dyDescent="0.25">
      <c r="A61" s="150"/>
      <c r="B61" s="64" t="s">
        <v>149</v>
      </c>
      <c r="C61" s="66" t="s">
        <v>147</v>
      </c>
      <c r="D61" s="73" t="s">
        <v>151</v>
      </c>
      <c r="E61" s="73" t="s">
        <v>152</v>
      </c>
      <c r="F61" s="73" t="s">
        <v>153</v>
      </c>
      <c r="G61" s="168" t="s">
        <v>155</v>
      </c>
      <c r="H61" s="172"/>
      <c r="I61" s="88"/>
      <c r="J61" s="88"/>
      <c r="K61" s="88"/>
      <c r="L61" s="88"/>
      <c r="M61" s="90">
        <v>1</v>
      </c>
      <c r="N61" s="67"/>
      <c r="O61" s="68">
        <v>1</v>
      </c>
      <c r="P61" s="68">
        <f>PRODUCT(M61,O61)</f>
        <v>1</v>
      </c>
      <c r="Q61" s="68">
        <v>0</v>
      </c>
      <c r="R61" s="68">
        <v>0</v>
      </c>
      <c r="S61" s="70">
        <f>SUM(P61,Q61,R61)</f>
        <v>1</v>
      </c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125"/>
    </row>
    <row r="62" spans="1:39" s="126" customFormat="1" ht="15" customHeight="1" x14ac:dyDescent="0.25">
      <c r="A62" s="150"/>
      <c r="B62" s="73"/>
      <c r="C62" s="73"/>
      <c r="D62" s="73"/>
      <c r="E62" s="73" t="s">
        <v>154</v>
      </c>
      <c r="F62" s="73"/>
      <c r="G62" s="161"/>
      <c r="H62" s="173"/>
      <c r="I62" s="88"/>
      <c r="J62" s="88"/>
      <c r="K62" s="88"/>
      <c r="L62" s="88"/>
      <c r="M62" s="90"/>
      <c r="N62" s="67"/>
      <c r="O62" s="68"/>
      <c r="P62" s="68"/>
      <c r="Q62" s="68"/>
      <c r="R62" s="68"/>
      <c r="S62" s="70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125"/>
    </row>
    <row r="63" spans="1:39" s="126" customFormat="1" ht="15" customHeight="1" x14ac:dyDescent="0.25">
      <c r="A63" s="150"/>
      <c r="B63" s="73"/>
      <c r="C63" s="73"/>
      <c r="D63" s="73"/>
      <c r="E63" s="73"/>
      <c r="F63" s="73"/>
      <c r="G63" s="73"/>
      <c r="H63" s="173"/>
      <c r="I63" s="88"/>
      <c r="J63" s="88"/>
      <c r="K63" s="88"/>
      <c r="L63" s="88"/>
      <c r="M63" s="90"/>
      <c r="N63" s="67"/>
      <c r="O63" s="68"/>
      <c r="P63" s="68"/>
      <c r="Q63" s="68"/>
      <c r="R63" s="68"/>
      <c r="S63" s="70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125"/>
    </row>
    <row r="64" spans="1:39" s="126" customFormat="1" ht="50.25" customHeight="1" thickBot="1" x14ac:dyDescent="0.3">
      <c r="A64" s="150"/>
      <c r="B64" s="74"/>
      <c r="C64" s="74"/>
      <c r="D64" s="74"/>
      <c r="E64" s="76" t="s">
        <v>156</v>
      </c>
      <c r="F64" s="74"/>
      <c r="G64" s="74"/>
      <c r="H64" s="174"/>
      <c r="I64" s="93"/>
      <c r="J64" s="93"/>
      <c r="K64" s="93"/>
      <c r="L64" s="93"/>
      <c r="M64" s="94"/>
      <c r="N64" s="80"/>
      <c r="O64" s="81"/>
      <c r="P64" s="81"/>
      <c r="Q64" s="81"/>
      <c r="R64" s="81"/>
      <c r="S64" s="83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125"/>
    </row>
    <row r="65" spans="1:39" s="126" customFormat="1" ht="17.25" customHeight="1" x14ac:dyDescent="0.25">
      <c r="A65" s="150"/>
      <c r="B65" s="198" t="s">
        <v>158</v>
      </c>
      <c r="C65" s="66" t="s">
        <v>112</v>
      </c>
      <c r="D65" s="64" t="s">
        <v>83</v>
      </c>
      <c r="E65" s="64" t="s">
        <v>118</v>
      </c>
      <c r="F65" s="64">
        <v>23037</v>
      </c>
      <c r="G65" s="64" t="s">
        <v>53</v>
      </c>
      <c r="H65" s="172"/>
      <c r="I65" s="88"/>
      <c r="J65" s="88"/>
      <c r="K65" s="88"/>
      <c r="L65" s="88"/>
      <c r="M65" s="90">
        <v>7</v>
      </c>
      <c r="N65" s="67"/>
      <c r="O65" s="68">
        <v>1</v>
      </c>
      <c r="P65" s="68">
        <f>PRODUCT(M65,O65)</f>
        <v>7</v>
      </c>
      <c r="Q65" s="68">
        <v>0</v>
      </c>
      <c r="R65" s="68">
        <v>0</v>
      </c>
      <c r="S65" s="70">
        <f>SUM(P65,Q65,R65)</f>
        <v>7</v>
      </c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125"/>
    </row>
    <row r="66" spans="1:39" s="126" customFormat="1" ht="17.25" customHeight="1" x14ac:dyDescent="0.25">
      <c r="A66" s="150"/>
      <c r="B66" s="121" t="s">
        <v>159</v>
      </c>
      <c r="C66" s="73"/>
      <c r="D66" s="73"/>
      <c r="E66" s="73" t="s">
        <v>119</v>
      </c>
      <c r="F66" s="63" t="s">
        <v>126</v>
      </c>
      <c r="G66" s="63"/>
      <c r="H66" s="173"/>
      <c r="I66" s="88"/>
      <c r="J66" s="88"/>
      <c r="K66" s="88"/>
      <c r="L66" s="88"/>
      <c r="M66" s="90"/>
      <c r="N66" s="67"/>
      <c r="O66" s="68"/>
      <c r="P66" s="68"/>
      <c r="Q66" s="68"/>
      <c r="R66" s="68"/>
      <c r="S66" s="70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125"/>
    </row>
    <row r="67" spans="1:39" s="126" customFormat="1" ht="15" customHeight="1" x14ac:dyDescent="0.25">
      <c r="A67" s="150"/>
      <c r="B67" s="121"/>
      <c r="C67" s="73"/>
      <c r="D67" s="73"/>
      <c r="E67" s="73" t="s">
        <v>121</v>
      </c>
      <c r="F67" s="196" t="s">
        <v>129</v>
      </c>
      <c r="G67" s="63"/>
      <c r="H67" s="173"/>
      <c r="I67" s="88"/>
      <c r="J67" s="88"/>
      <c r="K67" s="88"/>
      <c r="L67" s="88"/>
      <c r="M67" s="90"/>
      <c r="N67" s="67"/>
      <c r="O67" s="68"/>
      <c r="P67" s="68"/>
      <c r="Q67" s="68"/>
      <c r="R67" s="68"/>
      <c r="S67" s="70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125"/>
    </row>
    <row r="68" spans="1:39" s="126" customFormat="1" ht="17.25" customHeight="1" x14ac:dyDescent="0.25">
      <c r="A68" s="150"/>
      <c r="B68" s="121"/>
      <c r="C68" s="73"/>
      <c r="D68" s="73"/>
      <c r="E68" s="73"/>
      <c r="F68" s="195" t="s">
        <v>128</v>
      </c>
      <c r="G68" s="195" t="s">
        <v>130</v>
      </c>
      <c r="H68" s="173"/>
      <c r="I68" s="88"/>
      <c r="J68" s="88"/>
      <c r="K68" s="88"/>
      <c r="L68" s="88"/>
      <c r="M68" s="90"/>
      <c r="N68" s="67"/>
      <c r="O68" s="68"/>
      <c r="P68" s="68"/>
      <c r="Q68" s="68"/>
      <c r="R68" s="68"/>
      <c r="S68" s="70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125"/>
    </row>
    <row r="69" spans="1:39" s="126" customFormat="1" ht="15" customHeight="1" x14ac:dyDescent="0.25">
      <c r="A69" s="150"/>
      <c r="B69" s="121"/>
      <c r="C69" s="73"/>
      <c r="D69" s="73"/>
      <c r="E69" s="73"/>
      <c r="F69" s="195" t="s">
        <v>127</v>
      </c>
      <c r="G69" s="195" t="s">
        <v>131</v>
      </c>
      <c r="H69" s="173"/>
      <c r="I69" s="88"/>
      <c r="J69" s="88"/>
      <c r="K69" s="88"/>
      <c r="L69" s="88"/>
      <c r="M69" s="90"/>
      <c r="N69" s="67"/>
      <c r="O69" s="68"/>
      <c r="P69" s="68"/>
      <c r="Q69" s="68"/>
      <c r="R69" s="68"/>
      <c r="S69" s="70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125"/>
    </row>
    <row r="70" spans="1:39" s="126" customFormat="1" ht="36.75" customHeight="1" thickBot="1" x14ac:dyDescent="0.3">
      <c r="A70" s="150"/>
      <c r="B70" s="122"/>
      <c r="C70" s="74"/>
      <c r="D70" s="74"/>
      <c r="E70" s="76" t="s">
        <v>120</v>
      </c>
      <c r="F70" s="74"/>
      <c r="G70" s="74"/>
      <c r="H70" s="174"/>
      <c r="I70" s="93"/>
      <c r="J70" s="93"/>
      <c r="K70" s="93"/>
      <c r="L70" s="93"/>
      <c r="M70" s="146"/>
      <c r="N70" s="80"/>
      <c r="O70" s="147"/>
      <c r="P70" s="81"/>
      <c r="Q70" s="81"/>
      <c r="R70" s="81"/>
      <c r="S70" s="83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125"/>
    </row>
    <row r="71" spans="1:39" s="126" customFormat="1" ht="15" customHeight="1" x14ac:dyDescent="0.25">
      <c r="A71" s="114"/>
      <c r="B71" s="102" t="s">
        <v>148</v>
      </c>
      <c r="C71" s="118" t="s">
        <v>111</v>
      </c>
      <c r="D71" s="96" t="s">
        <v>62</v>
      </c>
      <c r="E71" s="124" t="s">
        <v>64</v>
      </c>
      <c r="F71" s="86">
        <v>2527690</v>
      </c>
      <c r="G71" s="124" t="s">
        <v>65</v>
      </c>
      <c r="H71" s="165"/>
      <c r="I71" s="162"/>
      <c r="J71" s="162"/>
      <c r="K71" s="67"/>
      <c r="L71" s="162"/>
      <c r="M71" s="90">
        <v>1</v>
      </c>
      <c r="N71" s="89"/>
      <c r="O71" s="68">
        <v>1</v>
      </c>
      <c r="P71" s="68">
        <f>PRODUCT(M71,O71)</f>
        <v>1</v>
      </c>
      <c r="Q71" s="68">
        <v>0</v>
      </c>
      <c r="R71" s="68">
        <v>0</v>
      </c>
      <c r="S71" s="70">
        <f>SUM(P71,Q71,R71)</f>
        <v>1</v>
      </c>
      <c r="T71" s="9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125"/>
    </row>
    <row r="72" spans="1:39" s="126" customFormat="1" ht="15" customHeight="1" x14ac:dyDescent="0.25">
      <c r="A72" s="114"/>
      <c r="B72" s="102"/>
      <c r="C72" s="96"/>
      <c r="D72" s="124"/>
      <c r="E72" s="124" t="s">
        <v>66</v>
      </c>
      <c r="F72" s="63"/>
      <c r="G72" s="124"/>
      <c r="H72" s="165"/>
      <c r="I72" s="162"/>
      <c r="J72" s="162"/>
      <c r="K72" s="67"/>
      <c r="L72" s="162"/>
      <c r="M72" s="90"/>
      <c r="N72" s="89"/>
      <c r="O72" s="68"/>
      <c r="P72" s="68"/>
      <c r="Q72" s="68"/>
      <c r="R72" s="68"/>
      <c r="S72" s="70"/>
      <c r="T72" s="9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125"/>
    </row>
    <row r="73" spans="1:39" s="126" customFormat="1" ht="15" customHeight="1" x14ac:dyDescent="0.25">
      <c r="A73" s="114"/>
      <c r="B73" s="102"/>
      <c r="C73" s="96"/>
      <c r="D73" s="124"/>
      <c r="E73" s="124"/>
      <c r="F73" s="63"/>
      <c r="G73" s="124"/>
      <c r="H73" s="165"/>
      <c r="I73" s="162"/>
      <c r="J73" s="162"/>
      <c r="K73" s="67"/>
      <c r="L73" s="162"/>
      <c r="M73" s="90"/>
      <c r="N73" s="89"/>
      <c r="O73" s="68"/>
      <c r="P73" s="68"/>
      <c r="Q73" s="68"/>
      <c r="R73" s="68"/>
      <c r="S73" s="70"/>
      <c r="T73" s="9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125"/>
    </row>
    <row r="74" spans="1:39" s="126" customFormat="1" ht="15" customHeight="1" x14ac:dyDescent="0.25">
      <c r="A74" s="114"/>
      <c r="B74" s="102"/>
      <c r="C74" s="96"/>
      <c r="D74" s="124"/>
      <c r="E74" s="124"/>
      <c r="F74" s="63"/>
      <c r="G74" s="124"/>
      <c r="H74" s="165"/>
      <c r="I74" s="162"/>
      <c r="J74" s="162"/>
      <c r="K74" s="67"/>
      <c r="L74" s="162"/>
      <c r="M74" s="90"/>
      <c r="N74" s="89"/>
      <c r="O74" s="68"/>
      <c r="P74" s="68"/>
      <c r="Q74" s="68"/>
      <c r="R74" s="68"/>
      <c r="S74" s="70"/>
      <c r="T74" s="9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125"/>
    </row>
    <row r="75" spans="1:39" s="126" customFormat="1" ht="31.5" customHeight="1" thickBot="1" x14ac:dyDescent="0.3">
      <c r="A75" s="114"/>
      <c r="B75" s="103"/>
      <c r="C75" s="100"/>
      <c r="D75" s="127"/>
      <c r="E75" s="101" t="s">
        <v>63</v>
      </c>
      <c r="F75" s="75"/>
      <c r="G75" s="128"/>
      <c r="H75" s="166"/>
      <c r="I75" s="163"/>
      <c r="J75" s="163"/>
      <c r="K75" s="80"/>
      <c r="L75" s="163"/>
      <c r="M75" s="94"/>
      <c r="N75" s="95"/>
      <c r="O75" s="81"/>
      <c r="P75" s="81"/>
      <c r="Q75" s="81"/>
      <c r="R75" s="81"/>
      <c r="S75" s="83"/>
      <c r="T75" s="9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125"/>
    </row>
    <row r="76" spans="1:39" s="126" customFormat="1" ht="15" customHeight="1" x14ac:dyDescent="0.25">
      <c r="A76" s="114"/>
      <c r="B76" s="203" t="s">
        <v>149</v>
      </c>
      <c r="C76" s="51" t="s">
        <v>132</v>
      </c>
      <c r="D76" s="52" t="s">
        <v>123</v>
      </c>
      <c r="E76" s="52" t="s">
        <v>133</v>
      </c>
      <c r="F76" s="52">
        <v>6458</v>
      </c>
      <c r="G76" s="52" t="s">
        <v>162</v>
      </c>
      <c r="H76" s="171"/>
      <c r="I76" s="57"/>
      <c r="J76" s="57"/>
      <c r="K76" s="57"/>
      <c r="L76" s="57"/>
      <c r="M76" s="92">
        <v>2</v>
      </c>
      <c r="N76" s="204"/>
      <c r="O76" s="58">
        <v>1</v>
      </c>
      <c r="P76" s="58">
        <f>PRODUCT(M76,O76)</f>
        <v>2</v>
      </c>
      <c r="Q76" s="58">
        <v>0</v>
      </c>
      <c r="R76" s="58">
        <v>0</v>
      </c>
      <c r="S76" s="59">
        <f>SUM(P76,Q76,R76)</f>
        <v>2</v>
      </c>
      <c r="T76" s="9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125"/>
    </row>
    <row r="77" spans="1:39" s="126" customFormat="1" ht="15" customHeight="1" x14ac:dyDescent="0.25">
      <c r="A77" s="114"/>
      <c r="B77" s="102"/>
      <c r="C77" s="63"/>
      <c r="D77" s="63"/>
      <c r="E77" s="63" t="s">
        <v>134</v>
      </c>
      <c r="F77" s="63" t="s">
        <v>126</v>
      </c>
      <c r="G77" s="63"/>
      <c r="H77" s="165"/>
      <c r="I77" s="67"/>
      <c r="J77" s="67"/>
      <c r="K77" s="67"/>
      <c r="L77" s="67"/>
      <c r="M77" s="90"/>
      <c r="N77" s="89"/>
      <c r="O77" s="68"/>
      <c r="P77" s="68"/>
      <c r="Q77" s="68"/>
      <c r="R77" s="68"/>
      <c r="S77" s="70"/>
      <c r="T77" s="9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125"/>
    </row>
    <row r="78" spans="1:39" s="126" customFormat="1" ht="15" customHeight="1" x14ac:dyDescent="0.25">
      <c r="A78" s="114"/>
      <c r="B78" s="102"/>
      <c r="C78" s="63"/>
      <c r="D78" s="63"/>
      <c r="E78" s="63"/>
      <c r="F78" s="196" t="s">
        <v>129</v>
      </c>
      <c r="G78" s="63"/>
      <c r="H78" s="165"/>
      <c r="I78" s="67"/>
      <c r="J78" s="67"/>
      <c r="K78" s="67"/>
      <c r="L78" s="67"/>
      <c r="M78" s="90"/>
      <c r="N78" s="89"/>
      <c r="O78" s="68"/>
      <c r="P78" s="68"/>
      <c r="Q78" s="68"/>
      <c r="R78" s="68"/>
      <c r="S78" s="70"/>
      <c r="T78" s="9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125"/>
    </row>
    <row r="79" spans="1:39" s="126" customFormat="1" ht="15" customHeight="1" x14ac:dyDescent="0.25">
      <c r="A79" s="114"/>
      <c r="B79" s="102"/>
      <c r="C79" s="63"/>
      <c r="D79" s="63"/>
      <c r="E79" s="63"/>
      <c r="F79" s="195" t="s">
        <v>128</v>
      </c>
      <c r="G79" s="195" t="s">
        <v>130</v>
      </c>
      <c r="H79" s="165"/>
      <c r="I79" s="67"/>
      <c r="J79" s="67"/>
      <c r="K79" s="67"/>
      <c r="L79" s="67"/>
      <c r="M79" s="90"/>
      <c r="N79" s="89"/>
      <c r="O79" s="68"/>
      <c r="P79" s="68"/>
      <c r="Q79" s="68"/>
      <c r="R79" s="68"/>
      <c r="S79" s="70"/>
      <c r="T79" s="9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125"/>
    </row>
    <row r="80" spans="1:39" s="126" customFormat="1" ht="15" customHeight="1" x14ac:dyDescent="0.25">
      <c r="A80" s="114"/>
      <c r="B80" s="102"/>
      <c r="C80" s="63"/>
      <c r="D80" s="63"/>
      <c r="E80" s="63"/>
      <c r="F80" s="195" t="s">
        <v>127</v>
      </c>
      <c r="G80" s="195" t="s">
        <v>131</v>
      </c>
      <c r="H80" s="165"/>
      <c r="I80" s="67"/>
      <c r="J80" s="67"/>
      <c r="K80" s="67"/>
      <c r="L80" s="67"/>
      <c r="M80" s="90"/>
      <c r="N80" s="89"/>
      <c r="O80" s="68"/>
      <c r="P80" s="68"/>
      <c r="Q80" s="68"/>
      <c r="R80" s="68"/>
      <c r="S80" s="70"/>
      <c r="T80" s="9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125"/>
    </row>
    <row r="81" spans="1:40" s="126" customFormat="1" ht="15" customHeight="1" x14ac:dyDescent="0.25">
      <c r="A81" s="114"/>
      <c r="B81" s="102"/>
      <c r="C81" s="54"/>
      <c r="D81" s="54"/>
      <c r="E81" s="54"/>
      <c r="F81" s="197"/>
      <c r="G81" s="197"/>
      <c r="H81" s="165"/>
      <c r="I81" s="67"/>
      <c r="J81" s="67"/>
      <c r="K81" s="67"/>
      <c r="L81" s="67"/>
      <c r="M81" s="90"/>
      <c r="N81" s="89"/>
      <c r="O81" s="68"/>
      <c r="P81" s="68"/>
      <c r="Q81" s="68"/>
      <c r="R81" s="68"/>
      <c r="S81" s="70"/>
      <c r="T81" s="9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125"/>
    </row>
    <row r="82" spans="1:40" s="126" customFormat="1" ht="15" customHeight="1" x14ac:dyDescent="0.25">
      <c r="A82" s="114"/>
      <c r="B82" s="102"/>
      <c r="C82" s="54"/>
      <c r="D82" s="54"/>
      <c r="E82" s="63" t="s">
        <v>135</v>
      </c>
      <c r="F82" s="195" t="s">
        <v>136</v>
      </c>
      <c r="G82" s="197"/>
      <c r="H82" s="165"/>
      <c r="I82" s="67"/>
      <c r="J82" s="67"/>
      <c r="K82" s="67"/>
      <c r="L82" s="67"/>
      <c r="M82" s="90"/>
      <c r="N82" s="89"/>
      <c r="O82" s="68"/>
      <c r="P82" s="68"/>
      <c r="Q82" s="68"/>
      <c r="R82" s="68"/>
      <c r="S82" s="70"/>
      <c r="T82" s="9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125"/>
    </row>
    <row r="83" spans="1:40" s="49" customFormat="1" ht="31.5" customHeight="1" thickBot="1" x14ac:dyDescent="0.3">
      <c r="A83" s="194"/>
      <c r="B83" s="103"/>
      <c r="C83" s="75"/>
      <c r="D83" s="75"/>
      <c r="E83" s="76" t="s">
        <v>137</v>
      </c>
      <c r="F83" s="75"/>
      <c r="G83" s="75"/>
      <c r="H83" s="166"/>
      <c r="I83" s="80"/>
      <c r="J83" s="80"/>
      <c r="K83" s="80"/>
      <c r="L83" s="80"/>
      <c r="M83" s="94"/>
      <c r="N83" s="95"/>
      <c r="O83" s="81"/>
      <c r="P83" s="81"/>
      <c r="Q83" s="81"/>
      <c r="R83" s="81"/>
      <c r="S83" s="83"/>
      <c r="T83" s="201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48"/>
    </row>
    <row r="84" spans="1:40" s="126" customFormat="1" ht="15" customHeight="1" x14ac:dyDescent="0.25">
      <c r="A84" s="114"/>
      <c r="B84" s="102" t="s">
        <v>149</v>
      </c>
      <c r="C84" s="85" t="s">
        <v>122</v>
      </c>
      <c r="D84" s="86" t="s">
        <v>123</v>
      </c>
      <c r="E84" s="86" t="s">
        <v>124</v>
      </c>
      <c r="F84" s="86">
        <v>6465</v>
      </c>
      <c r="G84" s="86" t="s">
        <v>162</v>
      </c>
      <c r="H84" s="171"/>
      <c r="I84" s="67"/>
      <c r="J84" s="67"/>
      <c r="K84" s="67"/>
      <c r="L84" s="67"/>
      <c r="M84" s="90">
        <v>1</v>
      </c>
      <c r="N84" s="89"/>
      <c r="O84" s="68">
        <v>1</v>
      </c>
      <c r="P84" s="68">
        <f>PRODUCT(M84,O84)</f>
        <v>1</v>
      </c>
      <c r="Q84" s="68">
        <v>0</v>
      </c>
      <c r="R84" s="68">
        <v>0</v>
      </c>
      <c r="S84" s="70">
        <f>SUM(P84,Q84,R84)</f>
        <v>1</v>
      </c>
      <c r="T84" s="9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125"/>
    </row>
    <row r="85" spans="1:40" s="126" customFormat="1" ht="15" customHeight="1" x14ac:dyDescent="0.25">
      <c r="A85" s="114"/>
      <c r="B85" s="102"/>
      <c r="C85" s="63"/>
      <c r="D85" s="63"/>
      <c r="E85" s="63" t="s">
        <v>125</v>
      </c>
      <c r="F85" s="63" t="s">
        <v>126</v>
      </c>
      <c r="G85" s="63"/>
      <c r="H85" s="165"/>
      <c r="I85" s="67"/>
      <c r="J85" s="67"/>
      <c r="K85" s="67"/>
      <c r="L85" s="67"/>
      <c r="M85" s="90"/>
      <c r="N85" s="89"/>
      <c r="O85" s="68"/>
      <c r="P85" s="68"/>
      <c r="Q85" s="68"/>
      <c r="R85" s="68"/>
      <c r="S85" s="70"/>
      <c r="T85" s="9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125"/>
    </row>
    <row r="86" spans="1:40" s="126" customFormat="1" ht="15" customHeight="1" x14ac:dyDescent="0.25">
      <c r="A86" s="114"/>
      <c r="B86" s="102"/>
      <c r="C86" s="63"/>
      <c r="D86" s="63"/>
      <c r="E86" s="63"/>
      <c r="F86" s="196" t="s">
        <v>129</v>
      </c>
      <c r="G86" s="63"/>
      <c r="H86" s="165"/>
      <c r="I86" s="67"/>
      <c r="J86" s="67"/>
      <c r="K86" s="67"/>
      <c r="L86" s="67"/>
      <c r="M86" s="90"/>
      <c r="N86" s="89"/>
      <c r="O86" s="68"/>
      <c r="P86" s="68"/>
      <c r="Q86" s="68"/>
      <c r="R86" s="68"/>
      <c r="S86" s="70"/>
      <c r="T86" s="9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125"/>
    </row>
    <row r="87" spans="1:40" s="126" customFormat="1" ht="15" customHeight="1" x14ac:dyDescent="0.25">
      <c r="A87" s="114"/>
      <c r="B87" s="102"/>
      <c r="C87" s="63"/>
      <c r="D87" s="63"/>
      <c r="E87" s="63"/>
      <c r="F87" s="195" t="s">
        <v>128</v>
      </c>
      <c r="G87" s="195" t="s">
        <v>130</v>
      </c>
      <c r="H87" s="165"/>
      <c r="I87" s="67"/>
      <c r="J87" s="67"/>
      <c r="K87" s="67"/>
      <c r="L87" s="67"/>
      <c r="M87" s="90"/>
      <c r="N87" s="89"/>
      <c r="O87" s="68"/>
      <c r="P87" s="68"/>
      <c r="Q87" s="68"/>
      <c r="R87" s="68"/>
      <c r="S87" s="70"/>
      <c r="T87" s="9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125"/>
    </row>
    <row r="88" spans="1:40" s="126" customFormat="1" ht="15" customHeight="1" x14ac:dyDescent="0.25">
      <c r="A88" s="114"/>
      <c r="B88" s="102"/>
      <c r="C88" s="63"/>
      <c r="D88" s="63"/>
      <c r="E88" s="63"/>
      <c r="F88" s="195" t="s">
        <v>127</v>
      </c>
      <c r="G88" s="195" t="s">
        <v>131</v>
      </c>
      <c r="H88" s="165"/>
      <c r="I88" s="67"/>
      <c r="J88" s="67"/>
      <c r="K88" s="67"/>
      <c r="L88" s="67"/>
      <c r="M88" s="90"/>
      <c r="N88" s="89"/>
      <c r="O88" s="68"/>
      <c r="P88" s="68"/>
      <c r="Q88" s="68"/>
      <c r="R88" s="68"/>
      <c r="S88" s="70"/>
      <c r="T88" s="9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125"/>
    </row>
    <row r="89" spans="1:40" s="126" customFormat="1" ht="15" customHeight="1" x14ac:dyDescent="0.25">
      <c r="A89" s="114"/>
      <c r="B89" s="102"/>
      <c r="C89" s="63"/>
      <c r="D89" s="63"/>
      <c r="E89" s="63"/>
      <c r="F89" s="195"/>
      <c r="G89" s="195"/>
      <c r="H89" s="165"/>
      <c r="I89" s="67"/>
      <c r="J89" s="67"/>
      <c r="K89" s="67"/>
      <c r="L89" s="67"/>
      <c r="M89" s="90"/>
      <c r="N89" s="89"/>
      <c r="O89" s="68"/>
      <c r="P89" s="68"/>
      <c r="Q89" s="68"/>
      <c r="R89" s="68"/>
      <c r="S89" s="70"/>
      <c r="T89" s="9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125"/>
    </row>
    <row r="90" spans="1:40" s="126" customFormat="1" ht="15" customHeight="1" x14ac:dyDescent="0.25">
      <c r="A90" s="114"/>
      <c r="B90" s="102"/>
      <c r="C90" s="63"/>
      <c r="D90" s="63"/>
      <c r="E90" s="63" t="s">
        <v>135</v>
      </c>
      <c r="F90" s="195" t="s">
        <v>136</v>
      </c>
      <c r="G90" s="63"/>
      <c r="H90" s="165"/>
      <c r="I90" s="67"/>
      <c r="J90" s="67"/>
      <c r="K90" s="67"/>
      <c r="L90" s="67"/>
      <c r="M90" s="90"/>
      <c r="N90" s="89"/>
      <c r="O90" s="68"/>
      <c r="P90" s="68"/>
      <c r="Q90" s="68"/>
      <c r="R90" s="68"/>
      <c r="S90" s="70"/>
      <c r="T90" s="9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125"/>
    </row>
    <row r="91" spans="1:40" s="126" customFormat="1" ht="36" customHeight="1" thickBot="1" x14ac:dyDescent="0.3">
      <c r="A91" s="114"/>
      <c r="B91" s="103"/>
      <c r="C91" s="75"/>
      <c r="D91" s="75"/>
      <c r="E91" s="76" t="s">
        <v>137</v>
      </c>
      <c r="F91" s="75"/>
      <c r="G91" s="75"/>
      <c r="H91" s="166"/>
      <c r="I91" s="67"/>
      <c r="J91" s="67"/>
      <c r="K91" s="67"/>
      <c r="L91" s="67"/>
      <c r="M91" s="90"/>
      <c r="N91" s="95"/>
      <c r="O91" s="81"/>
      <c r="P91" s="81"/>
      <c r="Q91" s="81"/>
      <c r="R91" s="81"/>
      <c r="S91" s="83"/>
      <c r="T91" s="9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125"/>
    </row>
    <row r="92" spans="1:40" s="126" customFormat="1" ht="17.25" customHeight="1" x14ac:dyDescent="0.25">
      <c r="A92" s="114"/>
      <c r="B92" s="102" t="s">
        <v>148</v>
      </c>
      <c r="C92" s="118" t="s">
        <v>109</v>
      </c>
      <c r="D92" s="96" t="s">
        <v>62</v>
      </c>
      <c r="E92" s="96" t="s">
        <v>68</v>
      </c>
      <c r="F92" s="86">
        <v>3183543</v>
      </c>
      <c r="G92" s="96" t="s">
        <v>65</v>
      </c>
      <c r="H92" s="57"/>
      <c r="I92" s="57"/>
      <c r="J92" s="57"/>
      <c r="K92" s="57"/>
      <c r="L92" s="164"/>
      <c r="M92" s="92">
        <v>1</v>
      </c>
      <c r="N92" s="89"/>
      <c r="O92" s="68">
        <v>1</v>
      </c>
      <c r="P92" s="68">
        <f>PRODUCT(M92,O92)</f>
        <v>1</v>
      </c>
      <c r="Q92" s="68">
        <v>0</v>
      </c>
      <c r="R92" s="68">
        <v>0</v>
      </c>
      <c r="S92" s="70">
        <f>SUM(P92,Q92,R92)</f>
        <v>1</v>
      </c>
      <c r="T92" s="9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125"/>
    </row>
    <row r="93" spans="1:40" s="126" customFormat="1" ht="15" customHeight="1" x14ac:dyDescent="0.25">
      <c r="A93" s="114"/>
      <c r="B93" s="102"/>
      <c r="C93" s="96"/>
      <c r="D93" s="96"/>
      <c r="E93" s="96" t="s">
        <v>69</v>
      </c>
      <c r="F93" s="96"/>
      <c r="G93" s="96"/>
      <c r="H93" s="67"/>
      <c r="I93" s="67"/>
      <c r="J93" s="67"/>
      <c r="K93" s="67"/>
      <c r="L93" s="162"/>
      <c r="M93" s="90"/>
      <c r="N93" s="89"/>
      <c r="O93" s="68"/>
      <c r="P93" s="68"/>
      <c r="Q93" s="68"/>
      <c r="R93" s="68"/>
      <c r="S93" s="70"/>
      <c r="T93" s="9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125"/>
    </row>
    <row r="94" spans="1:40" s="126" customFormat="1" ht="15" customHeight="1" x14ac:dyDescent="0.25">
      <c r="A94" s="114"/>
      <c r="B94" s="102"/>
      <c r="C94" s="96"/>
      <c r="D94" s="96"/>
      <c r="E94" s="96"/>
      <c r="F94" s="96"/>
      <c r="G94" s="96"/>
      <c r="H94" s="67"/>
      <c r="I94" s="67"/>
      <c r="J94" s="67"/>
      <c r="K94" s="67"/>
      <c r="L94" s="162"/>
      <c r="M94" s="90"/>
      <c r="N94" s="89"/>
      <c r="O94" s="68"/>
      <c r="P94" s="68"/>
      <c r="Q94" s="68"/>
      <c r="R94" s="68"/>
      <c r="S94" s="70"/>
      <c r="T94" s="9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125"/>
    </row>
    <row r="95" spans="1:40" s="126" customFormat="1" ht="15" customHeight="1" x14ac:dyDescent="0.25">
      <c r="A95" s="114"/>
      <c r="B95" s="102"/>
      <c r="C95" s="96"/>
      <c r="D95" s="96"/>
      <c r="E95" s="96"/>
      <c r="F95" s="96"/>
      <c r="G95" s="96"/>
      <c r="H95" s="67"/>
      <c r="I95" s="67"/>
      <c r="J95" s="67"/>
      <c r="K95" s="67"/>
      <c r="L95" s="162"/>
      <c r="M95" s="90"/>
      <c r="N95" s="89"/>
      <c r="O95" s="68"/>
      <c r="P95" s="68"/>
      <c r="Q95" s="68"/>
      <c r="R95" s="68"/>
      <c r="S95" s="70"/>
      <c r="T95" s="9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125"/>
    </row>
    <row r="96" spans="1:40" s="126" customFormat="1" ht="15" customHeight="1" x14ac:dyDescent="0.25">
      <c r="A96" s="114"/>
      <c r="B96" s="102"/>
      <c r="C96" s="96"/>
      <c r="D96" s="96"/>
      <c r="E96" s="96"/>
      <c r="F96" s="96"/>
      <c r="G96" s="96"/>
      <c r="H96" s="67"/>
      <c r="I96" s="67"/>
      <c r="J96" s="67"/>
      <c r="K96" s="67"/>
      <c r="L96" s="162"/>
      <c r="M96" s="90"/>
      <c r="N96" s="89"/>
      <c r="O96" s="68"/>
      <c r="P96" s="68"/>
      <c r="Q96" s="68"/>
      <c r="R96" s="68"/>
      <c r="S96" s="70"/>
      <c r="T96" s="9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125"/>
    </row>
    <row r="97" spans="1:39" s="126" customFormat="1" ht="36.75" customHeight="1" thickBot="1" x14ac:dyDescent="0.3">
      <c r="A97" s="114"/>
      <c r="B97" s="103"/>
      <c r="C97" s="100"/>
      <c r="D97" s="100"/>
      <c r="E97" s="101" t="s">
        <v>67</v>
      </c>
      <c r="F97" s="75"/>
      <c r="G97" s="100"/>
      <c r="H97" s="80"/>
      <c r="I97" s="80"/>
      <c r="J97" s="80"/>
      <c r="K97" s="80"/>
      <c r="L97" s="163"/>
      <c r="M97" s="94"/>
      <c r="N97" s="95"/>
      <c r="O97" s="81"/>
      <c r="P97" s="138"/>
      <c r="Q97" s="81"/>
      <c r="R97" s="147"/>
      <c r="S97" s="83"/>
      <c r="T97" s="9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125"/>
    </row>
    <row r="98" spans="1:39" s="72" customFormat="1" ht="15" customHeight="1" x14ac:dyDescent="0.25">
      <c r="A98" s="148"/>
      <c r="B98" s="102" t="s">
        <v>148</v>
      </c>
      <c r="C98" s="118" t="s">
        <v>110</v>
      </c>
      <c r="D98" s="96" t="s">
        <v>62</v>
      </c>
      <c r="E98" s="96" t="s">
        <v>71</v>
      </c>
      <c r="F98" s="86">
        <v>4584901</v>
      </c>
      <c r="G98" s="96" t="s">
        <v>75</v>
      </c>
      <c r="H98" s="168"/>
      <c r="I98" s="164"/>
      <c r="J98" s="164"/>
      <c r="K98" s="57"/>
      <c r="L98" s="164"/>
      <c r="M98" s="90">
        <v>1</v>
      </c>
      <c r="N98" s="67"/>
      <c r="O98" s="68">
        <v>1</v>
      </c>
      <c r="P98" s="68">
        <f>PRODUCT(M98,O98)</f>
        <v>1</v>
      </c>
      <c r="Q98" s="68">
        <v>0</v>
      </c>
      <c r="R98" s="68">
        <v>0</v>
      </c>
      <c r="S98" s="70">
        <f>SUM(P98,Q98,R98)</f>
        <v>1</v>
      </c>
      <c r="T98" s="9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71"/>
    </row>
    <row r="99" spans="1:39" s="72" customFormat="1" ht="15" customHeight="1" x14ac:dyDescent="0.25">
      <c r="A99" s="148"/>
      <c r="B99" s="102"/>
      <c r="C99" s="96"/>
      <c r="D99" s="96"/>
      <c r="E99" s="96" t="s">
        <v>72</v>
      </c>
      <c r="F99" s="96"/>
      <c r="G99" s="96"/>
      <c r="H99" s="169"/>
      <c r="I99" s="162"/>
      <c r="J99" s="162"/>
      <c r="K99" s="67"/>
      <c r="L99" s="162"/>
      <c r="M99" s="90"/>
      <c r="N99" s="67"/>
      <c r="O99" s="68"/>
      <c r="P99" s="68"/>
      <c r="Q99" s="68"/>
      <c r="R99" s="68"/>
      <c r="S99" s="70"/>
      <c r="T99" s="9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71"/>
    </row>
    <row r="100" spans="1:39" s="72" customFormat="1" ht="15" customHeight="1" x14ac:dyDescent="0.25">
      <c r="A100" s="148"/>
      <c r="B100" s="102"/>
      <c r="C100" s="96"/>
      <c r="D100" s="96"/>
      <c r="E100" s="96" t="s">
        <v>73</v>
      </c>
      <c r="F100" s="96"/>
      <c r="G100" s="96" t="s">
        <v>74</v>
      </c>
      <c r="H100" s="169"/>
      <c r="I100" s="162"/>
      <c r="J100" s="162"/>
      <c r="K100" s="67"/>
      <c r="L100" s="162"/>
      <c r="M100" s="90"/>
      <c r="N100" s="67"/>
      <c r="O100" s="68"/>
      <c r="P100" s="68"/>
      <c r="Q100" s="68"/>
      <c r="R100" s="68"/>
      <c r="S100" s="70"/>
      <c r="T100" s="9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71"/>
    </row>
    <row r="101" spans="1:39" s="72" customFormat="1" ht="15" customHeight="1" x14ac:dyDescent="0.25">
      <c r="A101" s="148"/>
      <c r="B101" s="102"/>
      <c r="C101" s="96"/>
      <c r="D101" s="96"/>
      <c r="E101" s="96"/>
      <c r="F101" s="96"/>
      <c r="G101" s="96"/>
      <c r="H101" s="169"/>
      <c r="I101" s="162"/>
      <c r="J101" s="162"/>
      <c r="K101" s="67"/>
      <c r="L101" s="162"/>
      <c r="M101" s="90"/>
      <c r="N101" s="67"/>
      <c r="O101" s="68"/>
      <c r="P101" s="68"/>
      <c r="Q101" s="68"/>
      <c r="R101" s="68"/>
      <c r="S101" s="70"/>
      <c r="T101" s="9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71"/>
    </row>
    <row r="102" spans="1:39" s="72" customFormat="1" ht="15" customHeight="1" x14ac:dyDescent="0.25">
      <c r="A102" s="148"/>
      <c r="B102" s="102"/>
      <c r="C102" s="96"/>
      <c r="D102" s="96"/>
      <c r="E102" s="96"/>
      <c r="F102" s="96"/>
      <c r="G102" s="96"/>
      <c r="H102" s="169"/>
      <c r="I102" s="162"/>
      <c r="J102" s="162"/>
      <c r="K102" s="67"/>
      <c r="L102" s="162"/>
      <c r="M102" s="90"/>
      <c r="N102" s="67"/>
      <c r="O102" s="68"/>
      <c r="P102" s="68"/>
      <c r="Q102" s="68"/>
      <c r="R102" s="68"/>
      <c r="S102" s="70"/>
      <c r="T102" s="9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71"/>
    </row>
    <row r="103" spans="1:39" s="99" customFormat="1" ht="36.75" customHeight="1" thickBot="1" x14ac:dyDescent="0.3">
      <c r="A103" s="152"/>
      <c r="B103" s="103"/>
      <c r="C103" s="100"/>
      <c r="D103" s="100"/>
      <c r="E103" s="101" t="s">
        <v>70</v>
      </c>
      <c r="F103" s="100"/>
      <c r="G103" s="100"/>
      <c r="H103" s="170"/>
      <c r="I103" s="163"/>
      <c r="J103" s="163"/>
      <c r="K103" s="80"/>
      <c r="L103" s="163"/>
      <c r="M103" s="94"/>
      <c r="N103" s="80"/>
      <c r="O103" s="81"/>
      <c r="P103" s="81"/>
      <c r="Q103" s="81"/>
      <c r="R103" s="81"/>
      <c r="S103" s="83"/>
      <c r="T103" s="9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98"/>
    </row>
    <row r="104" spans="1:39" s="61" customFormat="1" ht="10.5" customHeight="1" thickBot="1" x14ac:dyDescent="0.3">
      <c r="A104" s="141" t="s">
        <v>46</v>
      </c>
      <c r="B104" s="129"/>
      <c r="C104" s="142"/>
      <c r="D104" s="129"/>
      <c r="E104" s="143"/>
      <c r="F104" s="129"/>
      <c r="G104" s="143"/>
      <c r="H104" s="143"/>
      <c r="I104" s="144"/>
      <c r="J104" s="144"/>
      <c r="K104" s="144"/>
      <c r="L104" s="144"/>
      <c r="M104" s="142"/>
      <c r="N104" s="145"/>
      <c r="O104" s="145"/>
      <c r="P104" s="145"/>
      <c r="Q104" s="145"/>
      <c r="R104" s="145"/>
      <c r="S104" s="145"/>
      <c r="T104" s="9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60"/>
    </row>
    <row r="105" spans="1:39" s="47" customFormat="1" ht="21.75" customHeight="1" x14ac:dyDescent="0.25">
      <c r="A105" s="104"/>
      <c r="B105" s="105"/>
      <c r="C105" s="105"/>
      <c r="D105" s="105"/>
      <c r="E105" s="106"/>
      <c r="F105" s="105"/>
      <c r="G105" s="105"/>
      <c r="H105" s="23"/>
      <c r="I105" s="105"/>
      <c r="J105" s="105"/>
      <c r="K105" s="105"/>
      <c r="L105" s="153" t="s">
        <v>47</v>
      </c>
      <c r="M105" s="108"/>
      <c r="N105" s="107"/>
      <c r="O105" s="109"/>
      <c r="P105" s="110">
        <f>SUM(O13:O103)</f>
        <v>14</v>
      </c>
      <c r="Q105" s="110">
        <f>SUM(Q13:Q103)</f>
        <v>0</v>
      </c>
      <c r="R105" s="110">
        <f>SUM(R13:R103)</f>
        <v>0</v>
      </c>
      <c r="S105" s="110">
        <f>SUM(S13:S103)</f>
        <v>24</v>
      </c>
      <c r="T105" s="97"/>
    </row>
    <row r="106" spans="1:39" s="47" customFormat="1" ht="21.75" customHeight="1" thickBot="1" x14ac:dyDescent="0.3">
      <c r="A106" s="104"/>
      <c r="B106" s="105"/>
      <c r="C106" s="105"/>
      <c r="D106" s="105"/>
      <c r="E106" s="106"/>
      <c r="F106" s="105"/>
      <c r="G106" s="105"/>
      <c r="H106" s="23"/>
      <c r="I106" s="105"/>
      <c r="J106" s="105"/>
      <c r="K106" s="105"/>
      <c r="L106" s="107"/>
      <c r="M106" s="108"/>
      <c r="N106" s="107"/>
      <c r="O106" s="109"/>
      <c r="P106" s="110"/>
      <c r="Q106" s="110"/>
      <c r="R106" s="110"/>
      <c r="S106" s="110"/>
      <c r="T106" s="97"/>
    </row>
    <row r="107" spans="1:39" s="47" customFormat="1" ht="21.75" customHeight="1" x14ac:dyDescent="0.25">
      <c r="A107" s="104"/>
      <c r="B107" s="105"/>
      <c r="C107" s="105"/>
      <c r="D107" s="105"/>
      <c r="E107" s="106"/>
      <c r="F107" s="105"/>
      <c r="G107" s="105"/>
      <c r="H107" s="167" t="s">
        <v>81</v>
      </c>
      <c r="I107" s="167"/>
      <c r="J107" s="167"/>
      <c r="K107" s="167"/>
      <c r="L107" s="167"/>
      <c r="M107" s="108"/>
      <c r="N107" s="107"/>
      <c r="O107" s="154"/>
      <c r="P107" s="155"/>
      <c r="Q107" s="155"/>
      <c r="R107" s="155"/>
      <c r="S107" s="158">
        <v>1</v>
      </c>
      <c r="T107" s="97"/>
    </row>
    <row r="108" spans="1:39" s="47" customFormat="1" ht="21.75" customHeight="1" thickBot="1" x14ac:dyDescent="0.3">
      <c r="A108" s="104"/>
      <c r="B108" s="105"/>
      <c r="C108" s="105"/>
      <c r="D108" s="105"/>
      <c r="E108" s="106"/>
      <c r="F108" s="105"/>
      <c r="G108" s="167" t="s">
        <v>82</v>
      </c>
      <c r="H108" s="167"/>
      <c r="I108" s="167"/>
      <c r="J108" s="167"/>
      <c r="K108" s="167"/>
      <c r="L108" s="167"/>
      <c r="M108" s="108"/>
      <c r="N108" s="107"/>
      <c r="O108" s="156"/>
      <c r="P108" s="157"/>
      <c r="Q108" s="157"/>
      <c r="R108" s="157"/>
      <c r="S108" s="159">
        <v>1</v>
      </c>
      <c r="T108" s="97"/>
    </row>
    <row r="109" spans="1:39" ht="15" customHeight="1" x14ac:dyDescent="0.25">
      <c r="P109" s="105"/>
      <c r="S109" s="23"/>
    </row>
    <row r="110" spans="1:39" ht="18" customHeight="1" x14ac:dyDescent="0.25">
      <c r="L110" s="115" t="s">
        <v>21</v>
      </c>
      <c r="P110" s="105"/>
      <c r="S110" s="116">
        <f>+SUM(S105:S108)</f>
        <v>26</v>
      </c>
    </row>
    <row r="111" spans="1:39" x14ac:dyDescent="0.25">
      <c r="S111" s="23"/>
    </row>
    <row r="112" spans="1:39" x14ac:dyDescent="0.25">
      <c r="S112" s="23"/>
    </row>
    <row r="113" spans="19:19" x14ac:dyDescent="0.25">
      <c r="S113" s="23"/>
    </row>
    <row r="114" spans="19:19" x14ac:dyDescent="0.25">
      <c r="S114" s="23"/>
    </row>
    <row r="115" spans="19:19" x14ac:dyDescent="0.25">
      <c r="S115" s="23"/>
    </row>
    <row r="116" spans="19:19" x14ac:dyDescent="0.25">
      <c r="S116" s="23"/>
    </row>
    <row r="117" spans="19:19" x14ac:dyDescent="0.25">
      <c r="S117" s="23"/>
    </row>
    <row r="118" spans="19:19" x14ac:dyDescent="0.25">
      <c r="S118" s="23"/>
    </row>
    <row r="119" spans="19:19" x14ac:dyDescent="0.25">
      <c r="S119" s="23"/>
    </row>
    <row r="120" spans="19:19" x14ac:dyDescent="0.25">
      <c r="S120" s="23"/>
    </row>
    <row r="121" spans="19:19" x14ac:dyDescent="0.25">
      <c r="S121" s="23"/>
    </row>
    <row r="122" spans="19:19" x14ac:dyDescent="0.25">
      <c r="S122" s="23"/>
    </row>
    <row r="123" spans="19:19" x14ac:dyDescent="0.25">
      <c r="S123" s="23"/>
    </row>
    <row r="124" spans="19:19" x14ac:dyDescent="0.25">
      <c r="S124" s="23"/>
    </row>
    <row r="125" spans="19:19" x14ac:dyDescent="0.25">
      <c r="S125" s="23"/>
    </row>
    <row r="126" spans="19:19" x14ac:dyDescent="0.25">
      <c r="S126" s="23"/>
    </row>
    <row r="127" spans="19:19" x14ac:dyDescent="0.25">
      <c r="S127" s="23"/>
    </row>
    <row r="128" spans="19:19" x14ac:dyDescent="0.25">
      <c r="S128" s="23"/>
    </row>
    <row r="129" spans="19:19" x14ac:dyDescent="0.25">
      <c r="S129" s="23"/>
    </row>
    <row r="130" spans="19:19" x14ac:dyDescent="0.25">
      <c r="S130" s="23"/>
    </row>
    <row r="131" spans="19:19" x14ac:dyDescent="0.25">
      <c r="S131" s="23"/>
    </row>
    <row r="132" spans="19:19" x14ac:dyDescent="0.25">
      <c r="S132" s="23"/>
    </row>
    <row r="133" spans="19:19" x14ac:dyDescent="0.25">
      <c r="S133" s="23"/>
    </row>
    <row r="134" spans="19:19" x14ac:dyDescent="0.25">
      <c r="S134" s="23"/>
    </row>
    <row r="135" spans="19:19" x14ac:dyDescent="0.25">
      <c r="S135" s="23"/>
    </row>
    <row r="136" spans="19:19" x14ac:dyDescent="0.25">
      <c r="S136" s="23"/>
    </row>
    <row r="137" spans="19:19" x14ac:dyDescent="0.25">
      <c r="S137" s="23"/>
    </row>
    <row r="138" spans="19:19" x14ac:dyDescent="0.25">
      <c r="S138" s="23"/>
    </row>
    <row r="139" spans="19:19" x14ac:dyDescent="0.25">
      <c r="S139" s="23"/>
    </row>
    <row r="140" spans="19:19" x14ac:dyDescent="0.25">
      <c r="S140" s="23"/>
    </row>
    <row r="141" spans="19:19" x14ac:dyDescent="0.25">
      <c r="S141" s="23"/>
    </row>
    <row r="142" spans="19:19" x14ac:dyDescent="0.25">
      <c r="S142" s="23"/>
    </row>
    <row r="143" spans="19:19" x14ac:dyDescent="0.25">
      <c r="S143" s="23"/>
    </row>
    <row r="144" spans="19:19" x14ac:dyDescent="0.25">
      <c r="S144" s="23"/>
    </row>
    <row r="145" spans="19:19" x14ac:dyDescent="0.25">
      <c r="S145" s="23"/>
    </row>
    <row r="146" spans="19:19" x14ac:dyDescent="0.25">
      <c r="S146" s="23"/>
    </row>
    <row r="147" spans="19:19" x14ac:dyDescent="0.25">
      <c r="S147" s="23"/>
    </row>
    <row r="148" spans="19:19" x14ac:dyDescent="0.25">
      <c r="S148" s="23"/>
    </row>
    <row r="149" spans="19:19" x14ac:dyDescent="0.25">
      <c r="S149" s="23"/>
    </row>
    <row r="150" spans="19:19" x14ac:dyDescent="0.25">
      <c r="S150" s="23"/>
    </row>
  </sheetData>
  <mergeCells count="52">
    <mergeCell ref="H8:J8"/>
    <mergeCell ref="G61:G62"/>
    <mergeCell ref="A5:C5"/>
    <mergeCell ref="D5:E5"/>
    <mergeCell ref="O5:P5"/>
    <mergeCell ref="A1:S1"/>
    <mergeCell ref="A2:S2"/>
    <mergeCell ref="A3:C3"/>
    <mergeCell ref="D3:E3"/>
    <mergeCell ref="O3:P3"/>
    <mergeCell ref="Q3:S3"/>
    <mergeCell ref="O4:Q4"/>
    <mergeCell ref="A4:C4"/>
    <mergeCell ref="D4:E4"/>
    <mergeCell ref="A6:C6"/>
    <mergeCell ref="D6:E6"/>
    <mergeCell ref="O6:P6"/>
    <mergeCell ref="A7:C7"/>
    <mergeCell ref="D7:E7"/>
    <mergeCell ref="O7:P7"/>
    <mergeCell ref="L13:L22"/>
    <mergeCell ref="L23:L31"/>
    <mergeCell ref="L44:L50"/>
    <mergeCell ref="B12:M12"/>
    <mergeCell ref="P12:S12"/>
    <mergeCell ref="H13:H22"/>
    <mergeCell ref="J13:J22"/>
    <mergeCell ref="I13:I22"/>
    <mergeCell ref="G108:L108"/>
    <mergeCell ref="L92:L97"/>
    <mergeCell ref="L98:L103"/>
    <mergeCell ref="J71:J75"/>
    <mergeCell ref="I71:I75"/>
    <mergeCell ref="I98:I103"/>
    <mergeCell ref="H98:H103"/>
    <mergeCell ref="H76:H83"/>
    <mergeCell ref="H84:H91"/>
    <mergeCell ref="G24:G25"/>
    <mergeCell ref="L71:L75"/>
    <mergeCell ref="J98:J103"/>
    <mergeCell ref="H71:H75"/>
    <mergeCell ref="H107:L107"/>
    <mergeCell ref="H23:H31"/>
    <mergeCell ref="J23:J31"/>
    <mergeCell ref="H44:H50"/>
    <mergeCell ref="J44:J50"/>
    <mergeCell ref="H65:H70"/>
    <mergeCell ref="I23:I31"/>
    <mergeCell ref="I44:I50"/>
    <mergeCell ref="H51:H55"/>
    <mergeCell ref="H56:H60"/>
    <mergeCell ref="H61:H64"/>
  </mergeCells>
  <hyperlinks>
    <hyperlink ref="E75" r:id="rId1" xr:uid="{6F71272E-0B96-4DF7-98CF-417563185DA2}"/>
    <hyperlink ref="E97" r:id="rId2" xr:uid="{F139EED4-85F8-454A-90C0-1D1D7E59E4B6}"/>
    <hyperlink ref="E103" r:id="rId3" xr:uid="{D62E1B5C-4339-4910-9912-E0C25F9E15C0}"/>
    <hyperlink ref="E70" r:id="rId4" xr:uid="{E8B06E63-B38D-43C8-803B-C35EA1EC82AB}"/>
    <hyperlink ref="E50" r:id="rId5" xr:uid="{58A2C834-97B3-46B9-AC7F-215AE776600B}"/>
    <hyperlink ref="E43" r:id="rId6" xr:uid="{4D38DE20-A668-480E-8C38-27C99182412C}"/>
    <hyperlink ref="E37" r:id="rId7" xr:uid="{B2484FE6-DA12-4E4B-A82E-1181D03D65FA}"/>
    <hyperlink ref="E31" r:id="rId8" xr:uid="{522DFEB1-81ED-4E33-8FC1-5466AF5B3457}"/>
    <hyperlink ref="E22" r:id="rId9" xr:uid="{E9CAD626-643E-4B8C-984A-ABDBD681D7B4}"/>
    <hyperlink ref="E83" r:id="rId10" xr:uid="{381DE6D7-2935-4D27-B9D6-49207B4EBC0E}"/>
    <hyperlink ref="E91" r:id="rId11" xr:uid="{27C1F0A2-8745-489D-8ED5-5C69A93E3471}"/>
    <hyperlink ref="E60" r:id="rId12" xr:uid="{D08396E9-7325-4B8B-95D2-BD99771DBA8A}"/>
    <hyperlink ref="E55" r:id="rId13" xr:uid="{A1EE0AF3-4928-40FD-9654-D38AFC80AB08}"/>
    <hyperlink ref="E64" r:id="rId14" location="start=1" xr:uid="{1CD557CF-BD63-4614-8027-B698A59F08DB}"/>
  </hyperlinks>
  <printOptions gridLines="1"/>
  <pageMargins left="0.7" right="0.7" top="0.75" bottom="0.75" header="0.3" footer="0.3"/>
  <pageSetup paperSize="3" scale="63" fitToHeight="0" orientation="landscape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C5B7A-2073-44B8-9DF7-0F1B1A023D73}">
  <sheetPr>
    <tabColor theme="8" tint="0.79998168889431442"/>
  </sheetPr>
  <dimension ref="A2:X9"/>
  <sheetViews>
    <sheetView zoomScale="90" zoomScaleNormal="90" workbookViewId="0">
      <selection activeCell="F7" sqref="F7"/>
    </sheetView>
  </sheetViews>
  <sheetFormatPr defaultColWidth="8.7109375" defaultRowHeight="15" x14ac:dyDescent="0.25"/>
  <cols>
    <col min="1" max="1" width="9.28515625" style="5" customWidth="1"/>
    <col min="2" max="2" width="15.28515625" style="5" bestFit="1" customWidth="1"/>
    <col min="3" max="5" width="15.7109375" style="5" customWidth="1"/>
    <col min="6" max="6" width="15.5703125" style="5" customWidth="1"/>
    <col min="7" max="7" width="15.28515625" style="5" customWidth="1"/>
    <col min="8" max="8" width="7.28515625" style="5" bestFit="1" customWidth="1"/>
    <col min="9" max="10" width="11.28515625" style="5" hidden="1" customWidth="1"/>
    <col min="11" max="11" width="12.7109375" style="5" customWidth="1"/>
    <col min="12" max="12" width="11.28515625" style="5" customWidth="1"/>
    <col min="13" max="13" width="13.7109375" style="5" bestFit="1" customWidth="1"/>
    <col min="14" max="14" width="14.7109375" style="5" customWidth="1"/>
    <col min="15" max="15" width="19.28515625" style="5" customWidth="1"/>
    <col min="16" max="16384" width="8.7109375" style="5"/>
  </cols>
  <sheetData>
    <row r="2" spans="1:24" s="9" customFormat="1" ht="75" x14ac:dyDescent="0.25">
      <c r="A2" s="6" t="s">
        <v>7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5</v>
      </c>
      <c r="G2" s="6" t="s">
        <v>4</v>
      </c>
      <c r="H2" s="7" t="s">
        <v>0</v>
      </c>
      <c r="I2" s="8" t="s">
        <v>8</v>
      </c>
      <c r="J2" s="8" t="s">
        <v>9</v>
      </c>
      <c r="K2" s="12" t="s">
        <v>1</v>
      </c>
      <c r="L2" s="12" t="s">
        <v>11</v>
      </c>
      <c r="M2" s="12" t="s">
        <v>10</v>
      </c>
      <c r="N2" s="12" t="s">
        <v>3</v>
      </c>
      <c r="O2" s="12" t="s">
        <v>2</v>
      </c>
      <c r="P2" s="5"/>
      <c r="Q2" s="5"/>
      <c r="R2" s="5"/>
      <c r="S2" s="5"/>
      <c r="T2" s="5"/>
      <c r="U2" s="5"/>
      <c r="V2" s="5"/>
      <c r="W2" s="5"/>
      <c r="X2" s="5"/>
    </row>
    <row r="3" spans="1:24" x14ac:dyDescent="0.25">
      <c r="A3" s="5" t="s">
        <v>22</v>
      </c>
      <c r="B3" s="5" t="s">
        <v>24</v>
      </c>
      <c r="C3" s="5" t="s">
        <v>23</v>
      </c>
      <c r="D3" s="5" t="s">
        <v>20</v>
      </c>
      <c r="E3" s="5" t="s">
        <v>20</v>
      </c>
      <c r="F3" s="5" t="s">
        <v>29</v>
      </c>
      <c r="H3" s="5">
        <v>2</v>
      </c>
      <c r="J3" s="10"/>
      <c r="K3" s="11">
        <v>0</v>
      </c>
      <c r="L3" s="11">
        <f>PRODUCT(H3:K3)</f>
        <v>0</v>
      </c>
      <c r="M3" s="11"/>
      <c r="N3" s="11"/>
      <c r="O3" s="11">
        <f>SUM(L3:N3)</f>
        <v>0</v>
      </c>
    </row>
    <row r="4" spans="1:24" x14ac:dyDescent="0.25">
      <c r="F4" s="21" t="s">
        <v>30</v>
      </c>
    </row>
    <row r="5" spans="1:24" x14ac:dyDescent="0.25">
      <c r="A5" s="5" t="s">
        <v>25</v>
      </c>
      <c r="B5" s="5" t="s">
        <v>19</v>
      </c>
      <c r="C5" s="5" t="s">
        <v>23</v>
      </c>
      <c r="D5" s="5" t="s">
        <v>20</v>
      </c>
      <c r="E5" s="5" t="s">
        <v>20</v>
      </c>
      <c r="F5" s="5" t="s">
        <v>29</v>
      </c>
      <c r="H5" s="5">
        <v>1</v>
      </c>
      <c r="K5" s="10">
        <v>0</v>
      </c>
      <c r="L5" s="11">
        <f>PRODUCT(H5:K5)</f>
        <v>0</v>
      </c>
      <c r="M5" s="10"/>
      <c r="N5" s="10"/>
      <c r="O5" s="11">
        <f>SUM(L5:N5)</f>
        <v>0</v>
      </c>
    </row>
    <row r="6" spans="1:24" x14ac:dyDescent="0.25">
      <c r="F6" s="21" t="s">
        <v>30</v>
      </c>
    </row>
    <row r="7" spans="1:24" ht="15.75" thickBot="1" x14ac:dyDescent="0.3">
      <c r="K7" s="15"/>
      <c r="L7" s="15"/>
      <c r="M7" s="15"/>
      <c r="N7" s="15"/>
      <c r="O7" s="15"/>
    </row>
    <row r="8" spans="1:24" ht="19.5" thickBot="1" x14ac:dyDescent="0.3">
      <c r="A8" s="3"/>
      <c r="B8" s="4"/>
      <c r="C8" s="20" t="s">
        <v>6</v>
      </c>
      <c r="D8" s="14"/>
      <c r="J8" s="13"/>
      <c r="K8" s="17"/>
      <c r="L8" s="18">
        <f>SUM(L3,L5)</f>
        <v>0</v>
      </c>
      <c r="M8" s="18">
        <f t="shared" ref="M8:O8" si="0">SUM(M3,M5)</f>
        <v>0</v>
      </c>
      <c r="N8" s="18">
        <f t="shared" si="0"/>
        <v>0</v>
      </c>
      <c r="O8" s="19">
        <f t="shared" si="0"/>
        <v>0</v>
      </c>
      <c r="P8" s="14"/>
    </row>
    <row r="9" spans="1:24" x14ac:dyDescent="0.25">
      <c r="K9" s="16"/>
      <c r="L9" s="16"/>
      <c r="M9" s="16"/>
      <c r="N9" s="16"/>
      <c r="O9" s="16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FURNITURE BID Info</vt:lpstr>
      <vt:lpstr>FABRIC-FRAME</vt:lpstr>
      <vt:lpstr>'FURNITURE BID Info'!Print_Area</vt:lpstr>
      <vt:lpstr>'FURNITURE BID Info'!Print_Titles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Michael Schott</cp:lastModifiedBy>
  <cp:lastPrinted>2023-02-17T14:31:31Z</cp:lastPrinted>
  <dcterms:created xsi:type="dcterms:W3CDTF">2018-03-06T19:43:51Z</dcterms:created>
  <dcterms:modified xsi:type="dcterms:W3CDTF">2023-08-22T18:32:05Z</dcterms:modified>
</cp:coreProperties>
</file>