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courts-my.sharepoint.com/personal/joy_hamons_ca6_uscourts_gov/Documents/Arch_Share/ACTIVE PROJECTS/W KY_Bush Res Chamber/FURNITURE 2023/"/>
    </mc:Choice>
  </mc:AlternateContent>
  <xr:revisionPtr revIDLastSave="1878" documentId="8_{0ACFD12B-3D3D-4962-9DB2-FE46F3CA04D4}" xr6:coauthVersionLast="47" xr6:coauthVersionMax="47" xr10:uidLastSave="{309218B8-16B3-43A9-98F4-AD4E8784DBBF}"/>
  <bookViews>
    <workbookView xWindow="690" yWindow="2250" windowWidth="24915" windowHeight="14640" xr2:uid="{00000000-000D-0000-FFFF-FFFF00000000}"/>
  </bookViews>
  <sheets>
    <sheet name="FURNITURE BID Info" sheetId="2" r:id="rId1"/>
    <sheet name="FABRIC-FRAME" sheetId="4" state="hidden" r:id="rId2"/>
  </sheets>
  <definedNames>
    <definedName name="_xlnm.Print_Area" localSheetId="0">'FURNITURE BID Info'!$A$1:$S$65</definedName>
    <definedName name="_xlnm.Print_Titles" localSheetId="0">'FURNITURE BID Info'!$10:$10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0" i="2" l="1"/>
  <c r="Q73" i="2"/>
  <c r="R73" i="2"/>
  <c r="P66" i="2"/>
  <c r="S66" i="2" s="1"/>
  <c r="P60" i="2"/>
  <c r="S60" i="2" s="1"/>
  <c r="P53" i="2"/>
  <c r="S53" i="2" s="1"/>
  <c r="P46" i="2"/>
  <c r="S46" i="2" s="1"/>
  <c r="P39" i="2"/>
  <c r="S39" i="2" s="1"/>
  <c r="P36" i="2"/>
  <c r="S36" i="2" s="1"/>
  <c r="P31" i="2"/>
  <c r="S31" i="2" s="1"/>
  <c r="P23" i="2"/>
  <c r="S23" i="2" s="1"/>
  <c r="P13" i="2"/>
  <c r="S13" i="2" s="1"/>
  <c r="S73" i="2" l="1"/>
  <c r="P73" i="2"/>
  <c r="M8" i="4" l="1"/>
  <c r="N8" i="4"/>
  <c r="L5" i="4"/>
  <c r="L3" i="4"/>
  <c r="O3" i="4" s="1"/>
  <c r="L8" i="4" l="1"/>
  <c r="O5" i="4"/>
  <c r="O8" i="4" s="1"/>
</calcChain>
</file>

<file path=xl/sharedStrings.xml><?xml version="1.0" encoding="utf-8"?>
<sst xmlns="http://schemas.openxmlformats.org/spreadsheetml/2006/main" count="181" uniqueCount="134">
  <si>
    <t>QTY</t>
  </si>
  <si>
    <t>UNIT PRICE</t>
  </si>
  <si>
    <t>TOTAL PRODUCT, DELIVERED, INSTALLED, FREIGHT, PER QUANTITY</t>
  </si>
  <si>
    <t>FREIGHT PER MFG.</t>
  </si>
  <si>
    <t>OPEN MARKET</t>
  </si>
  <si>
    <t>GSA SCHEDULE Please list GSA contract schedule</t>
  </si>
  <si>
    <t>Total</t>
  </si>
  <si>
    <t>Item #</t>
  </si>
  <si>
    <t xml:space="preserve">COST CEILING </t>
  </si>
  <si>
    <t>PROJECTED
COST</t>
  </si>
  <si>
    <t>INSTALLATION
COSTS</t>
  </si>
  <si>
    <t>EXTENDED COST</t>
  </si>
  <si>
    <t>VENDOR
FRAME</t>
  </si>
  <si>
    <t>VENDOR 
FABRIC</t>
  </si>
  <si>
    <t>PATTERN
FABRIC</t>
  </si>
  <si>
    <t>COLOR
FABRIC</t>
  </si>
  <si>
    <t>Contact Email Address:</t>
  </si>
  <si>
    <t>Contact Name:</t>
  </si>
  <si>
    <t>Project Location:</t>
  </si>
  <si>
    <t>FREIGHT
PER MFG.</t>
  </si>
  <si>
    <t>PO9080</t>
  </si>
  <si>
    <t>TBD</t>
  </si>
  <si>
    <t>INSTALL
COSTS</t>
  </si>
  <si>
    <t>TOTAL</t>
  </si>
  <si>
    <t>CH 02</t>
  </si>
  <si>
    <t>Grade C</t>
  </si>
  <si>
    <t>PO 9030</t>
  </si>
  <si>
    <t>SO 06</t>
  </si>
  <si>
    <t>Bidding Company Address:</t>
  </si>
  <si>
    <t>Bidding Company Phone:</t>
  </si>
  <si>
    <t>Bidding Company Name:</t>
  </si>
  <si>
    <t>GS-28F-0030U</t>
  </si>
  <si>
    <t>fabric is included in price of chair.</t>
  </si>
  <si>
    <t>Room</t>
  </si>
  <si>
    <t>Key</t>
  </si>
  <si>
    <t>Model #</t>
  </si>
  <si>
    <t>Reception</t>
  </si>
  <si>
    <t>Project Estimated Start:</t>
  </si>
  <si>
    <t>Room Name</t>
  </si>
  <si>
    <t>Image</t>
  </si>
  <si>
    <t>Description / Link</t>
  </si>
  <si>
    <t>SIXTH CIRCUIT COURT OF APPEALS</t>
  </si>
  <si>
    <t>Manufacturer</t>
  </si>
  <si>
    <t>CANNOT BE BID</t>
  </si>
  <si>
    <t>FURNITURE SCHEDULE</t>
  </si>
  <si>
    <t>SUBSTUTUTE PROVIDED</t>
  </si>
  <si>
    <t>QUOTED AS SPECIFIED</t>
  </si>
  <si>
    <t>LEAD TIME    in Weeks</t>
  </si>
  <si>
    <t>I N S T A L L A T I O N    &amp;   D E L I V E R Y</t>
  </si>
  <si>
    <t>SUBTOTALS</t>
  </si>
  <si>
    <t>C A S E G O O D S   &amp;   C H A I R S</t>
  </si>
  <si>
    <t>OFS</t>
  </si>
  <si>
    <t>CR-1</t>
  </si>
  <si>
    <t>BC-1</t>
  </si>
  <si>
    <t>Cambria Laminate</t>
  </si>
  <si>
    <t>62"W x 20"D x 30"H</t>
  </si>
  <si>
    <t>Four Drawer Lateral File Credenza</t>
  </si>
  <si>
    <t>23-M6220CLF</t>
  </si>
  <si>
    <t>A1M</t>
  </si>
  <si>
    <t xml:space="preserve">Finish:  Sienna </t>
  </si>
  <si>
    <t>LC2</t>
  </si>
  <si>
    <t>Pulls: Colonnade, Antique Brass</t>
  </si>
  <si>
    <t>Moulding: Cameo</t>
  </si>
  <si>
    <t>LL</t>
  </si>
  <si>
    <t>G1</t>
  </si>
  <si>
    <t>LCK2</t>
  </si>
  <si>
    <t>Two Adjustable Shelves / One Stationary Shelf</t>
  </si>
  <si>
    <t>23-W3248BC</t>
  </si>
  <si>
    <t>LW</t>
  </si>
  <si>
    <t>Finish: Sienna</t>
  </si>
  <si>
    <t>Back: Unfinished</t>
  </si>
  <si>
    <t>Locking:  2 lock cores</t>
  </si>
  <si>
    <t>Grommets:  None</t>
  </si>
  <si>
    <t>ASAP</t>
  </si>
  <si>
    <t>Suite 209</t>
  </si>
  <si>
    <t xml:space="preserve">Gene Snyder U.S. Court House </t>
  </si>
  <si>
    <t>601 W Broadway</t>
  </si>
  <si>
    <t>Louisville, KY 40202</t>
  </si>
  <si>
    <t>MM-241833BC</t>
  </si>
  <si>
    <t>Mile Marker Base Cabinet &amp; Top</t>
  </si>
  <si>
    <t>Open Base Cabinet 17.5" Deep x 24" Wide</t>
  </si>
  <si>
    <t>R8</t>
  </si>
  <si>
    <t>Adjustable Shelves</t>
  </si>
  <si>
    <t>Finish: Textured Laminate</t>
  </si>
  <si>
    <t>LO2 - Loft</t>
  </si>
  <si>
    <t>MM-4818TL</t>
  </si>
  <si>
    <t>18:"Deep x 48"Wide x 1" Thick</t>
  </si>
  <si>
    <t>https://carolina.ofs.com/products/casegoods/cabinetry/mile-marker?search=mile</t>
  </si>
  <si>
    <t>Laminate Work Surface include Backsplash</t>
  </si>
  <si>
    <t>Top/Splash &amp; Edge Finish: Textured Laminate</t>
  </si>
  <si>
    <t>Mile Marker Upper Cabinet</t>
  </si>
  <si>
    <t>30"W x 30"H x 14"D</t>
  </si>
  <si>
    <t>MM-301430UCD</t>
  </si>
  <si>
    <t>Chassis, Door, Door Edge Finish: Textured Laminate</t>
  </si>
  <si>
    <t>Pull: Era, Oil Bronze</t>
  </si>
  <si>
    <t>No Lock</t>
  </si>
  <si>
    <t>36"W x 30"H x 14"D</t>
  </si>
  <si>
    <t>H1P</t>
  </si>
  <si>
    <t>MM-361430UCD</t>
  </si>
  <si>
    <t>Mile Marker Storage Cabinet w/ Flat Top</t>
  </si>
  <si>
    <t>21"W x 84"H x 24"D</t>
  </si>
  <si>
    <t>MM-212484SCD</t>
  </si>
  <si>
    <t>https://www.wayfair.com/furniture/pdp/winston-porter-carlett-316-console-table-w000388598.html</t>
  </si>
  <si>
    <t>Wayfair / Winston Porter</t>
  </si>
  <si>
    <t>Carlett 31.6" Console Table</t>
  </si>
  <si>
    <t>31 1/2"W x 11 1/2"D x 33 3/4"H</t>
  </si>
  <si>
    <t>Assembly Required</t>
  </si>
  <si>
    <t>Dark Brown Wood</t>
  </si>
  <si>
    <t>W-000388589</t>
  </si>
  <si>
    <t>https://ofs.com/products/workspaces/private-office/cambria?search=cambria</t>
  </si>
  <si>
    <t>Issued for Quote:</t>
  </si>
  <si>
    <t>COST CEILING
2023</t>
  </si>
  <si>
    <t>MM-1</t>
  </si>
  <si>
    <t>MM-2</t>
  </si>
  <si>
    <t>MM-3</t>
  </si>
  <si>
    <t>MM-4</t>
  </si>
  <si>
    <t>T-1</t>
  </si>
  <si>
    <t>Clerk's Offices</t>
  </si>
  <si>
    <t>Bookcase  32"W x 48"H</t>
  </si>
  <si>
    <t>209-B</t>
  </si>
  <si>
    <t>Toilet Room</t>
  </si>
  <si>
    <t>209E</t>
  </si>
  <si>
    <t>209D</t>
  </si>
  <si>
    <t>Copy Room</t>
  </si>
  <si>
    <t>209F, 209H, 209I, 209J</t>
  </si>
  <si>
    <t>KB-1</t>
  </si>
  <si>
    <t>209F, 209H, 209I, 209J, 209K</t>
  </si>
  <si>
    <t>SolutionAll-Fit Keyboard Platform Combo, Includes AA100 Ultra Compact Arm
w/PL003-27N Keyboard Platform for shallow surfaces (12.25" track)</t>
  </si>
  <si>
    <t>Keyboard Tray</t>
  </si>
  <si>
    <t>https://www.esiergo.com/keyboard-solutions/combo-solutions/sp/solutionall-fit/</t>
  </si>
  <si>
    <t xml:space="preserve">ESI </t>
  </si>
  <si>
    <t>a Fellowes Brand</t>
  </si>
  <si>
    <t>DELIVERY, Lump Sum by Dealer (if not included above)</t>
  </si>
  <si>
    <t>INSTALLATION, Lump Sum by Dealer (if not included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</si>
</sst>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FF0000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2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4" borderId="5" xfId="0" applyFill="1" applyBorder="1"/>
    <xf numFmtId="44" fontId="0" fillId="4" borderId="5" xfId="0" applyNumberFormat="1" applyFill="1" applyBorder="1"/>
    <xf numFmtId="0" fontId="1" fillId="4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2" fontId="0" fillId="0" borderId="10" xfId="0" applyNumberFormat="1" applyBorder="1"/>
    <xf numFmtId="42" fontId="0" fillId="0" borderId="11" xfId="0" applyNumberFormat="1" applyBorder="1"/>
    <xf numFmtId="42" fontId="0" fillId="0" borderId="12" xfId="0" applyNumberFormat="1" applyBorder="1"/>
    <xf numFmtId="0" fontId="8" fillId="0" borderId="13" xfId="0" applyFont="1" applyBorder="1" applyAlignment="1">
      <alignment horizontal="center" vertical="center"/>
    </xf>
    <xf numFmtId="0" fontId="10" fillId="0" borderId="5" xfId="0" applyFont="1" applyBorder="1"/>
    <xf numFmtId="0" fontId="1" fillId="0" borderId="0" xfId="0" applyFont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6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2" fontId="3" fillId="0" borderId="14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42" fontId="2" fillId="0" borderId="36" xfId="0" applyNumberFormat="1" applyFont="1" applyBorder="1" applyAlignment="1">
      <alignment horizontal="center" vertical="center" wrapText="1"/>
    </xf>
    <xf numFmtId="44" fontId="2" fillId="2" borderId="36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3" borderId="21" xfId="0" applyFont="1" applyFill="1" applyBorder="1" applyAlignment="1">
      <alignment vertical="center" wrapText="1"/>
    </xf>
    <xf numFmtId="44" fontId="3" fillId="3" borderId="30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4" fontId="3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9" fillId="0" borderId="25" xfId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44" fontId="3" fillId="0" borderId="16" xfId="0" applyNumberFormat="1" applyFont="1" applyBorder="1" applyAlignment="1">
      <alignment horizontal="center" vertical="center"/>
    </xf>
    <xf numFmtId="0" fontId="9" fillId="0" borderId="0" xfId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center" vertical="center" wrapText="1"/>
    </xf>
    <xf numFmtId="0" fontId="2" fillId="0" borderId="36" xfId="0" applyFont="1" applyBorder="1" applyAlignment="1" applyProtection="1">
      <alignment horizontal="center" vertical="center" textRotation="90" wrapText="1"/>
      <protection locked="0"/>
    </xf>
    <xf numFmtId="44" fontId="3" fillId="0" borderId="23" xfId="0" applyNumberFormat="1" applyFont="1" applyBorder="1" applyAlignment="1">
      <alignment horizontal="center" vertical="center" wrapText="1"/>
    </xf>
    <xf numFmtId="44" fontId="3" fillId="0" borderId="24" xfId="0" applyNumberFormat="1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4" fontId="3" fillId="2" borderId="32" xfId="2" applyFont="1" applyFill="1" applyBorder="1" applyAlignment="1">
      <alignment horizontal="center" vertical="center" wrapText="1"/>
    </xf>
    <xf numFmtId="44" fontId="3" fillId="2" borderId="34" xfId="2" applyFont="1" applyFill="1" applyBorder="1" applyAlignment="1">
      <alignment horizontal="center" vertical="center" wrapText="1"/>
    </xf>
    <xf numFmtId="44" fontId="3" fillId="2" borderId="33" xfId="2" applyFont="1" applyFill="1" applyBorder="1" applyAlignment="1">
      <alignment horizontal="center" vertical="center" wrapText="1"/>
    </xf>
    <xf numFmtId="44" fontId="3" fillId="2" borderId="23" xfId="2" applyFont="1" applyFill="1" applyBorder="1" applyAlignment="1">
      <alignment horizontal="center" vertical="center" wrapText="1"/>
    </xf>
    <xf numFmtId="44" fontId="3" fillId="2" borderId="24" xfId="2" applyFont="1" applyFill="1" applyBorder="1" applyAlignment="1">
      <alignment horizontal="center" vertical="center" wrapText="1"/>
    </xf>
    <xf numFmtId="44" fontId="3" fillId="2" borderId="16" xfId="2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4" fontId="3" fillId="2" borderId="23" xfId="0" applyNumberFormat="1" applyFont="1" applyFill="1" applyBorder="1" applyAlignment="1">
      <alignment horizontal="center" vertical="center" wrapText="1"/>
    </xf>
    <xf numFmtId="44" fontId="3" fillId="2" borderId="24" xfId="0" applyNumberFormat="1" applyFont="1" applyFill="1" applyBorder="1" applyAlignment="1">
      <alignment horizontal="center" vertical="center" wrapText="1"/>
    </xf>
    <xf numFmtId="44" fontId="3" fillId="2" borderId="16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4" fontId="3" fillId="0" borderId="31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4" fontId="3" fillId="0" borderId="44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4" fontId="3" fillId="0" borderId="24" xfId="2" applyFont="1" applyFill="1" applyBorder="1" applyAlignment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42" fontId="3" fillId="3" borderId="44" xfId="0" applyNumberFormat="1" applyFont="1" applyFill="1" applyBorder="1" applyAlignment="1">
      <alignment horizontal="center" vertical="center"/>
    </xf>
    <xf numFmtId="44" fontId="3" fillId="3" borderId="44" xfId="0" applyNumberFormat="1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4" fontId="3" fillId="0" borderId="50" xfId="0" applyNumberFormat="1" applyFont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4" fontId="13" fillId="2" borderId="49" xfId="0" applyNumberFormat="1" applyFont="1" applyFill="1" applyBorder="1" applyAlignment="1">
      <alignment horizontal="center" vertical="center"/>
    </xf>
    <xf numFmtId="44" fontId="13" fillId="2" borderId="44" xfId="0" applyNumberFormat="1" applyFont="1" applyFill="1" applyBorder="1" applyAlignment="1">
      <alignment horizontal="center" vertical="center"/>
    </xf>
    <xf numFmtId="44" fontId="13" fillId="2" borderId="50" xfId="0" applyNumberFormat="1" applyFont="1" applyFill="1" applyBorder="1" applyAlignment="1">
      <alignment horizontal="center" vertical="center"/>
    </xf>
    <xf numFmtId="44" fontId="13" fillId="2" borderId="38" xfId="0" applyNumberFormat="1" applyFont="1" applyFill="1" applyBorder="1" applyAlignment="1">
      <alignment horizontal="center" vertical="center"/>
    </xf>
    <xf numFmtId="44" fontId="13" fillId="2" borderId="0" xfId="0" applyNumberFormat="1" applyFont="1" applyFill="1" applyAlignment="1">
      <alignment horizontal="center" vertical="center"/>
    </xf>
    <xf numFmtId="44" fontId="13" fillId="2" borderId="22" xfId="0" applyNumberFormat="1" applyFont="1" applyFill="1" applyBorder="1" applyAlignment="1">
      <alignment horizontal="center" vertical="center"/>
    </xf>
    <xf numFmtId="44" fontId="13" fillId="2" borderId="51" xfId="0" applyNumberFormat="1" applyFont="1" applyFill="1" applyBorder="1" applyAlignment="1">
      <alignment horizontal="center" vertical="center"/>
    </xf>
    <xf numFmtId="44" fontId="13" fillId="2" borderId="14" xfId="0" applyNumberFormat="1" applyFont="1" applyFill="1" applyBorder="1" applyAlignment="1">
      <alignment horizontal="center" vertical="center"/>
    </xf>
    <xf numFmtId="44" fontId="13" fillId="2" borderId="15" xfId="0" applyNumberFormat="1" applyFont="1" applyFill="1" applyBorder="1" applyAlignment="1">
      <alignment horizontal="center" vertical="center"/>
    </xf>
    <xf numFmtId="44" fontId="13" fillId="2" borderId="33" xfId="0" applyNumberFormat="1" applyFont="1" applyFill="1" applyBorder="1" applyAlignment="1">
      <alignment horizontal="center" vertical="center"/>
    </xf>
    <xf numFmtId="44" fontId="9" fillId="0" borderId="0" xfId="1" applyNumberFormat="1" applyFill="1" applyBorder="1" applyAlignment="1">
      <alignment horizontal="center" vertical="center"/>
    </xf>
    <xf numFmtId="4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0" fillId="0" borderId="0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2" borderId="34" xfId="0" applyNumberForma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44" fontId="3" fillId="0" borderId="49" xfId="0" applyNumberFormat="1" applyFont="1" applyBorder="1" applyAlignment="1">
      <alignment vertical="center"/>
    </xf>
    <xf numFmtId="44" fontId="3" fillId="0" borderId="44" xfId="0" applyNumberFormat="1" applyFont="1" applyBorder="1" applyAlignment="1">
      <alignment vertical="center"/>
    </xf>
    <xf numFmtId="44" fontId="3" fillId="0" borderId="38" xfId="0" applyNumberFormat="1" applyFont="1" applyBorder="1" applyAlignment="1">
      <alignment vertical="center"/>
    </xf>
    <xf numFmtId="44" fontId="3" fillId="0" borderId="0" xfId="0" applyNumberFormat="1" applyFont="1" applyAlignment="1">
      <alignment vertical="center"/>
    </xf>
    <xf numFmtId="44" fontId="3" fillId="0" borderId="51" xfId="0" applyNumberFormat="1" applyFont="1" applyBorder="1" applyAlignment="1">
      <alignment vertical="center"/>
    </xf>
    <xf numFmtId="44" fontId="3" fillId="0" borderId="14" xfId="0" applyNumberFormat="1" applyFont="1" applyBorder="1" applyAlignment="1">
      <alignment vertical="center"/>
    </xf>
    <xf numFmtId="0" fontId="3" fillId="3" borderId="38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44" fontId="3" fillId="0" borderId="23" xfId="0" applyNumberFormat="1" applyFont="1" applyBorder="1" applyAlignment="1">
      <alignment horizontal="center" vertical="center" wrapText="1"/>
    </xf>
    <xf numFmtId="44" fontId="3" fillId="0" borderId="24" xfId="0" applyNumberFormat="1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6" fillId="3" borderId="44" xfId="0" applyFont="1" applyFill="1" applyBorder="1" applyAlignment="1">
      <alignment horizontal="center" vertical="center"/>
    </xf>
    <xf numFmtId="44" fontId="13" fillId="0" borderId="0" xfId="0" applyNumberFormat="1" applyFont="1" applyAlignment="1">
      <alignment horizontal="right"/>
    </xf>
    <xf numFmtId="0" fontId="9" fillId="2" borderId="1" xfId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" fontId="1" fillId="0" borderId="0" xfId="0" applyNumberFormat="1" applyFont="1" applyAlignment="1" applyProtection="1">
      <alignment horizontal="left" vertical="top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4" fontId="9" fillId="0" borderId="25" xfId="1" applyNumberForma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4" fontId="9" fillId="0" borderId="0" xfId="1" applyNumberFormat="1" applyFill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44" fontId="3" fillId="2" borderId="24" xfId="0" applyNumberFormat="1" applyFont="1" applyFill="1" applyBorder="1" applyAlignment="1">
      <alignment horizontal="center" vertical="center"/>
    </xf>
    <xf numFmtId="44" fontId="3" fillId="2" borderId="16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44" fontId="3" fillId="2" borderId="23" xfId="0" applyNumberFormat="1" applyFont="1" applyFill="1" applyBorder="1" applyAlignment="1">
      <alignment horizontal="center" vertical="center"/>
    </xf>
    <xf numFmtId="44" fontId="3" fillId="2" borderId="32" xfId="0" applyNumberFormat="1" applyFont="1" applyFill="1" applyBorder="1" applyAlignment="1">
      <alignment horizontal="center" vertical="center"/>
    </xf>
    <xf numFmtId="44" fontId="3" fillId="2" borderId="34" xfId="0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44" fontId="3" fillId="2" borderId="33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 wrapText="1"/>
    </xf>
    <xf numFmtId="44" fontId="3" fillId="0" borderId="0" xfId="2" applyFont="1" applyFill="1" applyBorder="1" applyAlignment="1">
      <alignment horizontal="center" vertical="center" wrapText="1"/>
    </xf>
    <xf numFmtId="44" fontId="3" fillId="2" borderId="23" xfId="2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vertical="center"/>
    </xf>
    <xf numFmtId="44" fontId="0" fillId="0" borderId="0" xfId="0" applyNumberFormat="1" applyAlignment="1">
      <alignment horizontal="center" vertical="center"/>
    </xf>
    <xf numFmtId="44" fontId="3" fillId="2" borderId="24" xfId="2" applyNumberFormat="1" applyFont="1" applyFill="1" applyBorder="1" applyAlignment="1">
      <alignment horizontal="center" vertical="center" wrapText="1"/>
    </xf>
    <xf numFmtId="44" fontId="3" fillId="2" borderId="16" xfId="2" applyNumberFormat="1" applyFont="1" applyFill="1" applyBorder="1" applyAlignment="1">
      <alignment horizontal="center" vertical="center" wrapText="1"/>
    </xf>
    <xf numFmtId="44" fontId="3" fillId="0" borderId="0" xfId="2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44" fontId="3" fillId="0" borderId="44" xfId="0" applyNumberFormat="1" applyFont="1" applyBorder="1" applyAlignment="1">
      <alignment horizontal="right" vertical="center"/>
    </xf>
    <xf numFmtId="44" fontId="3" fillId="0" borderId="14" xfId="0" applyNumberFormat="1" applyFont="1" applyBorder="1" applyAlignment="1">
      <alignment horizontal="right" vertical="center"/>
    </xf>
    <xf numFmtId="44" fontId="0" fillId="2" borderId="32" xfId="0" applyNumberFormat="1" applyFill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7F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214313</xdr:colOff>
      <xdr:row>29</xdr:row>
      <xdr:rowOff>36548</xdr:rowOff>
    </xdr:from>
    <xdr:to>
      <xdr:col>7</xdr:col>
      <xdr:colOff>928688</xdr:colOff>
      <xdr:row>34</xdr:row>
      <xdr:rowOff>89422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7428B7-94E4-8B58-2855-6620159A4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8344" y="6644517"/>
          <a:ext cx="714375" cy="1005374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34</xdr:row>
      <xdr:rowOff>86729</xdr:rowOff>
    </xdr:from>
    <xdr:to>
      <xdr:col>7</xdr:col>
      <xdr:colOff>2476500</xdr:colOff>
      <xdr:row>37</xdr:row>
      <xdr:rowOff>242894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07F61A7-A979-8C44-8E95-57BA51C41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7843" y="7647198"/>
          <a:ext cx="2452688" cy="72766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635001</xdr:colOff>
      <xdr:row>38</xdr:row>
      <xdr:rowOff>48705</xdr:rowOff>
    </xdr:from>
    <xdr:to>
      <xdr:col>7</xdr:col>
      <xdr:colOff>2033179</xdr:colOff>
      <xdr:row>44</xdr:row>
      <xdr:rowOff>381000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1A51FD1-F23F-4285-4207-E356B77D3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3001" y="8578872"/>
          <a:ext cx="1398178" cy="1475295"/>
        </a:xfrm>
        <a:prstGeom prst="rect">
          <a:avLst/>
        </a:prstGeom>
      </xdr:spPr>
    </xdr:pic>
    <xdr:clientData/>
  </xdr:twoCellAnchor>
  <xdr:oneCellAnchor>
    <xdr:from>
      <xdr:col>7</xdr:col>
      <xdr:colOff>635001</xdr:colOff>
      <xdr:row>45</xdr:row>
      <xdr:rowOff>48705</xdr:rowOff>
    </xdr:from>
    <xdr:ext cx="1398178" cy="1475295"/>
    <xdr:pic>
      <xdr:nvPicPr>
        <xdr:cNvPr id="11" name="Picture 10">
          <a:extLst>
            <a:ext uri="{FF2B5EF4-FFF2-40B4-BE49-F238E27FC236}">
              <a16:creationId xmlns:a16="http://schemas.microsoft.com/office/drawing/2014/main" id="{E8FD692E-598B-40B8-A246-4E8C58177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3001" y="8578872"/>
          <a:ext cx="1398178" cy="1475295"/>
        </a:xfrm>
        <a:prstGeom prst="rect">
          <a:avLst/>
        </a:prstGeom>
      </xdr:spPr>
    </xdr:pic>
    <xdr:clientData/>
  </xdr:oneCellAnchor>
  <xdr:twoCellAnchor editAs="oneCell">
    <xdr:from>
      <xdr:col>7</xdr:col>
      <xdr:colOff>984250</xdr:colOff>
      <xdr:row>52</xdr:row>
      <xdr:rowOff>31750</xdr:rowOff>
    </xdr:from>
    <xdr:to>
      <xdr:col>7</xdr:col>
      <xdr:colOff>1545167</xdr:colOff>
      <xdr:row>58</xdr:row>
      <xdr:rowOff>442519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C55916-779F-FB7C-0BC6-913DE4CE7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1758083"/>
          <a:ext cx="560917" cy="1553769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762001</xdr:colOff>
      <xdr:row>59</xdr:row>
      <xdr:rowOff>37324</xdr:rowOff>
    </xdr:from>
    <xdr:to>
      <xdr:col>7</xdr:col>
      <xdr:colOff>1841500</xdr:colOff>
      <xdr:row>64</xdr:row>
      <xdr:rowOff>418963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2449FA6-D053-2300-1E9C-BBB896505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334" y="13361741"/>
          <a:ext cx="1079499" cy="1334139"/>
        </a:xfrm>
        <a:prstGeom prst="rect">
          <a:avLst/>
        </a:prstGeom>
      </xdr:spPr>
    </xdr:pic>
    <xdr:clientData/>
  </xdr:twoCellAnchor>
  <xdr:twoCellAnchor editAs="oneCell">
    <xdr:from>
      <xdr:col>7</xdr:col>
      <xdr:colOff>264584</xdr:colOff>
      <xdr:row>13</xdr:row>
      <xdr:rowOff>127825</xdr:rowOff>
    </xdr:from>
    <xdr:to>
      <xdr:col>7</xdr:col>
      <xdr:colOff>2381251</xdr:colOff>
      <xdr:row>21</xdr:row>
      <xdr:rowOff>149224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0EA742F-F4C0-2143-D4C0-5855800AC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917" y="3514492"/>
          <a:ext cx="2116667" cy="1386649"/>
        </a:xfrm>
        <a:prstGeom prst="rect">
          <a:avLst/>
        </a:prstGeom>
      </xdr:spPr>
    </xdr:pic>
    <xdr:clientData/>
  </xdr:twoCellAnchor>
  <xdr:twoCellAnchor editAs="oneCell">
    <xdr:from>
      <xdr:col>7</xdr:col>
      <xdr:colOff>740833</xdr:colOff>
      <xdr:row>22</xdr:row>
      <xdr:rowOff>51124</xdr:rowOff>
    </xdr:from>
    <xdr:to>
      <xdr:col>7</xdr:col>
      <xdr:colOff>1852083</xdr:colOff>
      <xdr:row>28</xdr:row>
      <xdr:rowOff>419099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539C3B2-2CC9-C16C-55C5-A2F3B916D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5166" y="5258124"/>
          <a:ext cx="1111250" cy="1521558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65</xdr:row>
      <xdr:rowOff>95249</xdr:rowOff>
    </xdr:from>
    <xdr:to>
      <xdr:col>7</xdr:col>
      <xdr:colOff>2448982</xdr:colOff>
      <xdr:row>71</xdr:row>
      <xdr:rowOff>158748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73FAA3C-D4E5-CA7F-7293-401EBCB3C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2999" y="15091832"/>
          <a:ext cx="2353733" cy="1471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iergo.com/keyboard-solutions/combo-solutions/sp/solutionall-fit/" TargetMode="External"/><Relationship Id="rId3" Type="http://schemas.openxmlformats.org/officeDocument/2006/relationships/hyperlink" Target="https://carolina.ofs.com/products/casegoods/cabinetry/mile-marker?search=mile" TargetMode="External"/><Relationship Id="rId7" Type="http://schemas.openxmlformats.org/officeDocument/2006/relationships/hyperlink" Target="https://ofs.com/products/workspaces/private-office/cambria?search=cambria" TargetMode="External"/><Relationship Id="rId2" Type="http://schemas.openxmlformats.org/officeDocument/2006/relationships/hyperlink" Target="https://carolina.ofs.com/products/casegoods/cabinetry/mile-marker?search=mile" TargetMode="External"/><Relationship Id="rId1" Type="http://schemas.openxmlformats.org/officeDocument/2006/relationships/hyperlink" Target="https://carolina.ofs.com/products/casegoods/cabinetry/mile-marker?search=mile" TargetMode="External"/><Relationship Id="rId6" Type="http://schemas.openxmlformats.org/officeDocument/2006/relationships/hyperlink" Target="https://ofs.com/products/workspaces/private-office/cambria?search=cambria" TargetMode="External"/><Relationship Id="rId5" Type="http://schemas.openxmlformats.org/officeDocument/2006/relationships/hyperlink" Target="https://www.wayfair.com/furniture/pdp/winston-porter-carlett-316-console-table-w000388598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carolina.ofs.com/products/casegoods/cabinetry/mile-marker?search=mile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AN106"/>
  <sheetViews>
    <sheetView showGridLines="0" tabSelected="1" topLeftCell="B1" zoomScale="90" zoomScaleNormal="90" workbookViewId="0">
      <selection activeCell="O80" sqref="O80"/>
    </sheetView>
  </sheetViews>
  <sheetFormatPr defaultColWidth="9.28515625" defaultRowHeight="12.75" outlineLevelCol="2" x14ac:dyDescent="0.25"/>
  <cols>
    <col min="1" max="1" width="4.7109375" style="2" hidden="1" customWidth="1" outlineLevel="2"/>
    <col min="2" max="2" width="11.140625" style="5" customWidth="1" collapsed="1"/>
    <col min="3" max="3" width="17.28515625" style="5" customWidth="1"/>
    <col min="4" max="4" width="8.42578125" style="5" customWidth="1"/>
    <col min="5" max="5" width="21.42578125" style="2" customWidth="1"/>
    <col min="6" max="6" width="58.5703125" style="2" customWidth="1"/>
    <col min="7" max="7" width="32.28515625" style="2" customWidth="1"/>
    <col min="8" max="8" width="37.85546875" style="2" customWidth="1"/>
    <col min="9" max="9" width="5.85546875" style="2" customWidth="1"/>
    <col min="10" max="11" width="5.28515625" style="2" customWidth="1"/>
    <col min="12" max="12" width="11" style="2" customWidth="1"/>
    <col min="13" max="13" width="4.5703125" style="2" customWidth="1"/>
    <col min="14" max="14" width="15" style="6" customWidth="1"/>
    <col min="15" max="15" width="13" style="39" bestFit="1" customWidth="1"/>
    <col min="16" max="16" width="13" style="2" bestFit="1" customWidth="1"/>
    <col min="17" max="17" width="12.42578125" style="2" customWidth="1"/>
    <col min="18" max="18" width="11.42578125" style="39" customWidth="1"/>
    <col min="19" max="19" width="19.28515625" style="43" customWidth="1"/>
    <col min="20" max="20" width="9.28515625" style="2"/>
    <col min="21" max="21" width="12" style="2" bestFit="1" customWidth="1"/>
    <col min="22" max="16384" width="9.28515625" style="2"/>
  </cols>
  <sheetData>
    <row r="1" spans="1:39" s="1" customFormat="1" ht="20.65" customHeight="1" x14ac:dyDescent="0.25">
      <c r="A1" s="158" t="s">
        <v>41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  <c r="T1" s="2"/>
    </row>
    <row r="2" spans="1:39" ht="20.65" customHeight="1" x14ac:dyDescent="0.25">
      <c r="A2" s="160" t="s">
        <v>44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1"/>
    </row>
    <row r="3" spans="1:39" s="7" customFormat="1" ht="21" x14ac:dyDescent="0.25">
      <c r="A3" s="157" t="s">
        <v>30</v>
      </c>
      <c r="B3" s="157"/>
      <c r="C3" s="157"/>
      <c r="D3" s="157"/>
      <c r="E3" s="165"/>
      <c r="F3" s="165"/>
      <c r="G3" s="27"/>
      <c r="H3" s="27"/>
      <c r="I3" s="3"/>
      <c r="J3" s="3"/>
      <c r="K3" s="3"/>
      <c r="L3" s="3"/>
      <c r="M3" s="3"/>
      <c r="N3" s="148" t="s">
        <v>18</v>
      </c>
      <c r="O3" s="162" t="s">
        <v>74</v>
      </c>
      <c r="P3" s="149"/>
      <c r="Q3" s="163"/>
      <c r="R3" s="163"/>
      <c r="S3" s="164"/>
    </row>
    <row r="4" spans="1:39" s="7" customFormat="1" ht="15" x14ac:dyDescent="0.25">
      <c r="A4" s="157" t="s">
        <v>28</v>
      </c>
      <c r="B4" s="157"/>
      <c r="C4" s="157"/>
      <c r="D4" s="157"/>
      <c r="E4" s="165"/>
      <c r="F4" s="165"/>
      <c r="G4" s="27"/>
      <c r="H4" s="27" t="s">
        <v>110</v>
      </c>
      <c r="I4" s="163"/>
      <c r="J4" s="163"/>
      <c r="K4" s="163"/>
      <c r="L4" s="163"/>
      <c r="M4" s="163"/>
      <c r="N4" s="163"/>
      <c r="O4" s="144" t="s">
        <v>75</v>
      </c>
      <c r="P4" s="144"/>
      <c r="Q4" s="145"/>
      <c r="R4" s="212"/>
      <c r="S4" s="146"/>
    </row>
    <row r="5" spans="1:39" s="7" customFormat="1" ht="21" x14ac:dyDescent="0.25">
      <c r="A5" s="157" t="s">
        <v>29</v>
      </c>
      <c r="B5" s="157"/>
      <c r="C5" s="157"/>
      <c r="D5" s="157"/>
      <c r="E5" s="165"/>
      <c r="F5" s="165"/>
      <c r="G5" s="27"/>
      <c r="H5" s="109">
        <v>45161</v>
      </c>
      <c r="I5" s="163"/>
      <c r="J5" s="163"/>
      <c r="K5" s="163"/>
      <c r="L5" s="163"/>
      <c r="M5" s="163"/>
      <c r="N5" s="163"/>
      <c r="O5" s="156" t="s">
        <v>76</v>
      </c>
      <c r="P5" s="156"/>
      <c r="Q5" s="3"/>
      <c r="R5" s="213"/>
      <c r="S5" s="41"/>
    </row>
    <row r="6" spans="1:39" s="7" customFormat="1" ht="15" x14ac:dyDescent="0.25">
      <c r="A6" s="157" t="s">
        <v>17</v>
      </c>
      <c r="B6" s="157"/>
      <c r="C6" s="157"/>
      <c r="D6" s="157"/>
      <c r="E6" s="165"/>
      <c r="F6" s="165"/>
      <c r="G6" s="27"/>
      <c r="H6" s="27"/>
      <c r="I6" s="3"/>
      <c r="J6" s="3"/>
      <c r="K6" s="3"/>
      <c r="L6" s="3"/>
      <c r="M6" s="3"/>
      <c r="N6" s="147"/>
      <c r="O6" s="149" t="s">
        <v>77</v>
      </c>
      <c r="P6" s="149"/>
      <c r="Q6" s="3"/>
      <c r="R6" s="213"/>
      <c r="S6" s="41"/>
    </row>
    <row r="7" spans="1:39" s="7" customFormat="1" ht="15" x14ac:dyDescent="0.25">
      <c r="A7" s="157" t="s">
        <v>16</v>
      </c>
      <c r="B7" s="157"/>
      <c r="C7" s="157"/>
      <c r="D7" s="157"/>
      <c r="E7" s="168"/>
      <c r="F7" s="165"/>
      <c r="G7" s="27"/>
      <c r="H7" s="27"/>
      <c r="I7" s="76"/>
      <c r="J7" s="3"/>
      <c r="K7" s="3"/>
      <c r="L7" s="3"/>
      <c r="M7" s="3"/>
      <c r="N7" s="148" t="s">
        <v>37</v>
      </c>
      <c r="O7" s="171" t="s">
        <v>73</v>
      </c>
      <c r="P7" s="149"/>
      <c r="Q7" s="3"/>
      <c r="R7" s="213"/>
      <c r="S7" s="41"/>
    </row>
    <row r="8" spans="1:39" ht="13.15" customHeight="1" x14ac:dyDescent="0.2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70"/>
    </row>
    <row r="9" spans="1:39" ht="13.5" thickBot="1" x14ac:dyDescent="0.3">
      <c r="A9" s="1"/>
      <c r="B9" s="4"/>
      <c r="C9" s="4"/>
      <c r="D9" s="4"/>
      <c r="E9" s="1"/>
      <c r="F9" s="1"/>
      <c r="G9" s="1"/>
      <c r="H9" s="1"/>
      <c r="I9" s="1"/>
      <c r="J9" s="1"/>
      <c r="K9" s="1"/>
      <c r="L9" s="1"/>
      <c r="N9" s="1"/>
      <c r="O9" s="37"/>
      <c r="P9" s="1"/>
      <c r="Q9" s="1"/>
      <c r="R9" s="37"/>
      <c r="S9" s="42"/>
    </row>
    <row r="10" spans="1:39" ht="62.25" customHeight="1" thickBot="1" x14ac:dyDescent="0.3">
      <c r="A10" s="73"/>
      <c r="B10" s="72" t="s">
        <v>33</v>
      </c>
      <c r="C10" s="50" t="s">
        <v>38</v>
      </c>
      <c r="D10" s="50" t="s">
        <v>34</v>
      </c>
      <c r="E10" s="49" t="s">
        <v>42</v>
      </c>
      <c r="F10" s="49" t="s">
        <v>40</v>
      </c>
      <c r="G10" s="49" t="s">
        <v>35</v>
      </c>
      <c r="H10" s="49" t="s">
        <v>39</v>
      </c>
      <c r="I10" s="79" t="s">
        <v>46</v>
      </c>
      <c r="J10" s="79" t="s">
        <v>43</v>
      </c>
      <c r="K10" s="79" t="s">
        <v>45</v>
      </c>
      <c r="L10" s="49" t="s">
        <v>47</v>
      </c>
      <c r="M10" s="56" t="s">
        <v>0</v>
      </c>
      <c r="N10" s="51" t="s">
        <v>111</v>
      </c>
      <c r="O10" s="52" t="s">
        <v>1</v>
      </c>
      <c r="P10" s="53" t="s">
        <v>11</v>
      </c>
      <c r="Q10" s="54" t="s">
        <v>22</v>
      </c>
      <c r="R10" s="217" t="s">
        <v>19</v>
      </c>
      <c r="S10" s="55" t="s">
        <v>2</v>
      </c>
      <c r="T10" s="40"/>
    </row>
    <row r="11" spans="1:39" ht="13.5" thickBot="1" x14ac:dyDescent="0.3">
      <c r="B11" s="45"/>
      <c r="C11" s="45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7"/>
      <c r="O11" s="38"/>
      <c r="P11" s="46"/>
      <c r="Q11" s="46"/>
      <c r="R11" s="38"/>
      <c r="S11" s="48"/>
    </row>
    <row r="12" spans="1:39" s="29" customFormat="1" ht="22.5" customHeight="1" thickBot="1" x14ac:dyDescent="0.3">
      <c r="A12" s="74"/>
      <c r="B12" s="175" t="s">
        <v>50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62"/>
      <c r="O12" s="63"/>
      <c r="P12" s="172"/>
      <c r="Q12" s="173"/>
      <c r="R12" s="173"/>
      <c r="S12" s="17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28"/>
    </row>
    <row r="13" spans="1:39" s="30" customFormat="1" ht="16.149999999999999" customHeight="1" x14ac:dyDescent="0.25">
      <c r="A13" s="66"/>
      <c r="B13" s="101" t="s">
        <v>121</v>
      </c>
      <c r="C13" s="69" t="s">
        <v>36</v>
      </c>
      <c r="D13" s="68" t="s">
        <v>52</v>
      </c>
      <c r="E13" s="67" t="s">
        <v>51</v>
      </c>
      <c r="F13" s="102" t="s">
        <v>54</v>
      </c>
      <c r="G13" s="70" t="s">
        <v>57</v>
      </c>
      <c r="H13" s="153"/>
      <c r="I13" s="80"/>
      <c r="J13" s="150"/>
      <c r="K13" s="80"/>
      <c r="L13" s="80"/>
      <c r="M13" s="95">
        <v>1</v>
      </c>
      <c r="N13" s="83"/>
      <c r="O13" s="92">
        <v>1</v>
      </c>
      <c r="P13" s="92">
        <f>PRODUCT(M13,O13)</f>
        <v>1</v>
      </c>
      <c r="Q13" s="92">
        <v>0.5</v>
      </c>
      <c r="R13" s="211">
        <v>0.25</v>
      </c>
      <c r="S13" s="89">
        <f>SUM(P13,Q13,R13)</f>
        <v>1.75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1"/>
    </row>
    <row r="14" spans="1:39" s="32" customFormat="1" ht="15" customHeight="1" x14ac:dyDescent="0.25">
      <c r="A14" s="66"/>
      <c r="B14" s="103"/>
      <c r="C14" s="59"/>
      <c r="D14" s="60"/>
      <c r="E14" s="60"/>
      <c r="F14" s="60" t="s">
        <v>56</v>
      </c>
      <c r="G14" s="70"/>
      <c r="H14" s="154"/>
      <c r="I14" s="81"/>
      <c r="J14" s="151"/>
      <c r="K14" s="81"/>
      <c r="L14" s="81"/>
      <c r="M14" s="77"/>
      <c r="N14" s="84"/>
      <c r="O14" s="93"/>
      <c r="P14" s="93"/>
      <c r="Q14" s="93"/>
      <c r="R14" s="214"/>
      <c r="S14" s="90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3"/>
    </row>
    <row r="15" spans="1:39" s="32" customFormat="1" ht="15" customHeight="1" x14ac:dyDescent="0.25">
      <c r="A15" s="66"/>
      <c r="B15" s="104"/>
      <c r="C15" s="100"/>
      <c r="D15" s="70"/>
      <c r="E15" s="70"/>
      <c r="F15" s="32" t="s">
        <v>55</v>
      </c>
      <c r="H15" s="154"/>
      <c r="I15" s="81"/>
      <c r="J15" s="151"/>
      <c r="K15" s="81"/>
      <c r="L15" s="81"/>
      <c r="M15" s="77"/>
      <c r="N15" s="84"/>
      <c r="O15" s="93"/>
      <c r="P15" s="93"/>
      <c r="Q15" s="93"/>
      <c r="R15" s="214"/>
      <c r="S15" s="90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3"/>
    </row>
    <row r="16" spans="1:39" s="32" customFormat="1" x14ac:dyDescent="0.25">
      <c r="A16" s="66"/>
      <c r="B16" s="104"/>
      <c r="C16" s="100"/>
      <c r="D16" s="70"/>
      <c r="E16" s="70"/>
      <c r="F16" s="32" t="s">
        <v>59</v>
      </c>
      <c r="G16" s="70" t="s">
        <v>60</v>
      </c>
      <c r="H16" s="154"/>
      <c r="I16" s="81"/>
      <c r="J16" s="151"/>
      <c r="K16" s="81"/>
      <c r="L16" s="81"/>
      <c r="M16" s="77"/>
      <c r="N16" s="84"/>
      <c r="O16" s="93"/>
      <c r="P16" s="93"/>
      <c r="Q16" s="93"/>
      <c r="R16" s="214"/>
      <c r="S16" s="90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3"/>
    </row>
    <row r="17" spans="1:40" s="32" customFormat="1" x14ac:dyDescent="0.25">
      <c r="A17" s="66"/>
      <c r="B17" s="104"/>
      <c r="C17" s="100"/>
      <c r="D17" s="70"/>
      <c r="E17" s="70"/>
      <c r="F17" s="32" t="s">
        <v>62</v>
      </c>
      <c r="G17" s="70" t="s">
        <v>63</v>
      </c>
      <c r="H17" s="154"/>
      <c r="I17" s="81"/>
      <c r="J17" s="151"/>
      <c r="K17" s="81"/>
      <c r="L17" s="81"/>
      <c r="M17" s="77"/>
      <c r="N17" s="84"/>
      <c r="O17" s="93"/>
      <c r="P17" s="93"/>
      <c r="Q17" s="93"/>
      <c r="R17" s="214"/>
      <c r="S17" s="90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3"/>
    </row>
    <row r="18" spans="1:40" s="32" customFormat="1" x14ac:dyDescent="0.25">
      <c r="A18" s="66"/>
      <c r="B18" s="104"/>
      <c r="C18" s="100"/>
      <c r="D18" s="70"/>
      <c r="E18" s="70"/>
      <c r="F18" s="70" t="s">
        <v>61</v>
      </c>
      <c r="G18" s="70" t="s">
        <v>58</v>
      </c>
      <c r="H18" s="154"/>
      <c r="I18" s="81"/>
      <c r="J18" s="151"/>
      <c r="K18" s="81"/>
      <c r="L18" s="81"/>
      <c r="M18" s="77"/>
      <c r="N18" s="84"/>
      <c r="O18" s="93"/>
      <c r="P18" s="93"/>
      <c r="Q18" s="93"/>
      <c r="R18" s="214"/>
      <c r="S18" s="90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3"/>
    </row>
    <row r="19" spans="1:40" s="32" customFormat="1" x14ac:dyDescent="0.25">
      <c r="A19" s="66"/>
      <c r="B19" s="104"/>
      <c r="C19" s="100"/>
      <c r="D19" s="70"/>
      <c r="E19" s="70"/>
      <c r="F19" s="70" t="s">
        <v>70</v>
      </c>
      <c r="G19" s="70"/>
      <c r="H19" s="154"/>
      <c r="I19" s="81"/>
      <c r="J19" s="151"/>
      <c r="K19" s="81"/>
      <c r="L19" s="81"/>
      <c r="M19" s="77"/>
      <c r="N19" s="84"/>
      <c r="O19" s="93"/>
      <c r="P19" s="93"/>
      <c r="Q19" s="93"/>
      <c r="R19" s="214"/>
      <c r="S19" s="90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3"/>
    </row>
    <row r="20" spans="1:40" s="32" customFormat="1" x14ac:dyDescent="0.25">
      <c r="A20" s="66"/>
      <c r="B20" s="104"/>
      <c r="C20" s="100"/>
      <c r="D20" s="70"/>
      <c r="E20" s="70"/>
      <c r="F20" s="70" t="s">
        <v>72</v>
      </c>
      <c r="G20" s="70" t="s">
        <v>64</v>
      </c>
      <c r="H20" s="154"/>
      <c r="I20" s="81"/>
      <c r="J20" s="151"/>
      <c r="K20" s="81"/>
      <c r="L20" s="81"/>
      <c r="M20" s="77"/>
      <c r="N20" s="84"/>
      <c r="O20" s="93"/>
      <c r="P20" s="93"/>
      <c r="Q20" s="93"/>
      <c r="R20" s="214"/>
      <c r="S20" s="90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3"/>
    </row>
    <row r="21" spans="1:40" s="32" customFormat="1" ht="15" customHeight="1" x14ac:dyDescent="0.25">
      <c r="A21" s="66"/>
      <c r="B21" s="104"/>
      <c r="C21" s="100"/>
      <c r="D21" s="70"/>
      <c r="E21" s="70"/>
      <c r="F21" s="70" t="s">
        <v>71</v>
      </c>
      <c r="G21" s="70" t="s">
        <v>65</v>
      </c>
      <c r="H21" s="154"/>
      <c r="I21" s="81"/>
      <c r="J21" s="151"/>
      <c r="K21" s="81"/>
      <c r="L21" s="81"/>
      <c r="M21" s="77"/>
      <c r="N21" s="84"/>
      <c r="O21" s="93"/>
      <c r="P21" s="93"/>
      <c r="Q21" s="93"/>
      <c r="R21" s="214"/>
      <c r="S21" s="90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3"/>
    </row>
    <row r="22" spans="1:40" s="32" customFormat="1" ht="36" customHeight="1" thickBot="1" x14ac:dyDescent="0.3">
      <c r="A22" s="66"/>
      <c r="B22" s="105"/>
      <c r="C22" s="64"/>
      <c r="D22" s="61"/>
      <c r="E22" s="61"/>
      <c r="F22" s="71" t="s">
        <v>109</v>
      </c>
      <c r="G22" s="61"/>
      <c r="H22" s="155"/>
      <c r="I22" s="82"/>
      <c r="J22" s="152"/>
      <c r="K22" s="82"/>
      <c r="L22" s="82"/>
      <c r="M22" s="96"/>
      <c r="N22" s="84"/>
      <c r="O22" s="93"/>
      <c r="P22" s="93"/>
      <c r="Q22" s="93"/>
      <c r="R22" s="214"/>
      <c r="S22" s="90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3"/>
    </row>
    <row r="23" spans="1:40" s="30" customFormat="1" ht="16.149999999999999" customHeight="1" x14ac:dyDescent="0.25">
      <c r="A23" s="66"/>
      <c r="B23" s="184" t="s">
        <v>124</v>
      </c>
      <c r="C23" s="153" t="s">
        <v>117</v>
      </c>
      <c r="D23" s="57" t="s">
        <v>53</v>
      </c>
      <c r="E23" s="58" t="s">
        <v>51</v>
      </c>
      <c r="F23" s="78" t="s">
        <v>54</v>
      </c>
      <c r="G23" s="88"/>
      <c r="H23" s="153"/>
      <c r="I23" s="80"/>
      <c r="J23" s="150"/>
      <c r="K23" s="80"/>
      <c r="L23" s="80"/>
      <c r="M23" s="95">
        <v>4</v>
      </c>
      <c r="N23" s="83"/>
      <c r="O23" s="92">
        <v>1</v>
      </c>
      <c r="P23" s="92">
        <f>PRODUCT(M23,O23)</f>
        <v>4</v>
      </c>
      <c r="Q23" s="92">
        <v>0.5</v>
      </c>
      <c r="R23" s="211">
        <v>0</v>
      </c>
      <c r="S23" s="89">
        <f>SUM(P23,Q23,R23)</f>
        <v>4.5</v>
      </c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1"/>
    </row>
    <row r="24" spans="1:40" s="32" customFormat="1" ht="15" customHeight="1" x14ac:dyDescent="0.25">
      <c r="A24" s="66"/>
      <c r="B24" s="185"/>
      <c r="C24" s="186"/>
      <c r="D24" s="60"/>
      <c r="E24" s="60"/>
      <c r="F24" s="60" t="s">
        <v>118</v>
      </c>
      <c r="G24" s="70"/>
      <c r="H24" s="154"/>
      <c r="I24" s="81"/>
      <c r="J24" s="151"/>
      <c r="K24" s="81"/>
      <c r="L24" s="81"/>
      <c r="M24" s="77"/>
      <c r="N24" s="108"/>
      <c r="O24" s="93"/>
      <c r="P24" s="93"/>
      <c r="Q24" s="93"/>
      <c r="R24" s="214"/>
      <c r="S24" s="90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3"/>
    </row>
    <row r="25" spans="1:40" s="32" customFormat="1" ht="15" customHeight="1" x14ac:dyDescent="0.25">
      <c r="A25" s="66"/>
      <c r="B25" s="100"/>
      <c r="C25" s="100"/>
      <c r="D25" s="70"/>
      <c r="E25" s="70"/>
      <c r="F25" s="70" t="s">
        <v>66</v>
      </c>
      <c r="G25" s="70" t="s">
        <v>67</v>
      </c>
      <c r="H25" s="154"/>
      <c r="I25" s="81"/>
      <c r="J25" s="151"/>
      <c r="K25" s="81"/>
      <c r="L25" s="81"/>
      <c r="M25" s="77"/>
      <c r="N25" s="108"/>
      <c r="O25" s="93"/>
      <c r="P25" s="93"/>
      <c r="Q25" s="93"/>
      <c r="R25" s="214"/>
      <c r="S25" s="90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3"/>
    </row>
    <row r="26" spans="1:40" s="32" customFormat="1" ht="15" customHeight="1" x14ac:dyDescent="0.25">
      <c r="A26" s="66"/>
      <c r="B26" s="100"/>
      <c r="C26" s="100"/>
      <c r="D26" s="70"/>
      <c r="E26" s="70"/>
      <c r="F26" s="70" t="s">
        <v>69</v>
      </c>
      <c r="G26" s="70"/>
      <c r="H26" s="154"/>
      <c r="I26" s="81"/>
      <c r="J26" s="151"/>
      <c r="K26" s="81"/>
      <c r="L26" s="81"/>
      <c r="M26" s="77"/>
      <c r="N26" s="108"/>
      <c r="O26" s="93"/>
      <c r="P26" s="93"/>
      <c r="Q26" s="93"/>
      <c r="R26" s="214"/>
      <c r="S26" s="90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3"/>
    </row>
    <row r="27" spans="1:40" s="32" customFormat="1" ht="15" customHeight="1" x14ac:dyDescent="0.25">
      <c r="A27" s="66"/>
      <c r="B27" s="100"/>
      <c r="C27" s="100"/>
      <c r="D27" s="70"/>
      <c r="E27" s="70"/>
      <c r="F27" s="70" t="s">
        <v>70</v>
      </c>
      <c r="G27" s="70" t="s">
        <v>68</v>
      </c>
      <c r="H27" s="154"/>
      <c r="I27" s="81"/>
      <c r="J27" s="151"/>
      <c r="K27" s="81"/>
      <c r="L27" s="81"/>
      <c r="M27" s="77"/>
      <c r="N27" s="108"/>
      <c r="O27" s="93"/>
      <c r="P27" s="93"/>
      <c r="Q27" s="93"/>
      <c r="R27" s="214"/>
      <c r="S27" s="90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3"/>
    </row>
    <row r="28" spans="1:40" s="32" customFormat="1" ht="15" customHeight="1" x14ac:dyDescent="0.25">
      <c r="A28" s="66"/>
      <c r="B28" s="104"/>
      <c r="C28" s="100"/>
      <c r="D28" s="70"/>
      <c r="E28" s="70"/>
      <c r="F28" s="70"/>
      <c r="G28" s="70"/>
      <c r="H28" s="154"/>
      <c r="I28" s="81"/>
      <c r="J28" s="151"/>
      <c r="K28" s="81"/>
      <c r="L28" s="81"/>
      <c r="M28" s="77"/>
      <c r="N28" s="84"/>
      <c r="O28" s="93"/>
      <c r="P28" s="93"/>
      <c r="Q28" s="93"/>
      <c r="R28" s="214"/>
      <c r="S28" s="90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3"/>
    </row>
    <row r="29" spans="1:40" s="32" customFormat="1" ht="36" customHeight="1" thickBot="1" x14ac:dyDescent="0.3">
      <c r="A29" s="66"/>
      <c r="B29" s="105"/>
      <c r="C29" s="64"/>
      <c r="D29" s="61"/>
      <c r="E29" s="61"/>
      <c r="F29" s="71" t="s">
        <v>109</v>
      </c>
      <c r="G29" s="61"/>
      <c r="H29" s="155"/>
      <c r="I29" s="82"/>
      <c r="J29" s="152"/>
      <c r="K29" s="82"/>
      <c r="L29" s="82"/>
      <c r="M29" s="96"/>
      <c r="N29" s="75"/>
      <c r="O29" s="94"/>
      <c r="P29" s="94"/>
      <c r="Q29" s="94"/>
      <c r="R29" s="215"/>
      <c r="S29" s="91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3"/>
    </row>
    <row r="30" spans="1:40" s="30" customFormat="1" ht="15" customHeight="1" x14ac:dyDescent="0.25">
      <c r="A30" s="142"/>
      <c r="B30" s="70" t="s">
        <v>122</v>
      </c>
      <c r="C30" s="70" t="s">
        <v>123</v>
      </c>
      <c r="D30" s="181" t="s">
        <v>112</v>
      </c>
      <c r="E30" s="70" t="s">
        <v>51</v>
      </c>
      <c r="F30" s="32" t="s">
        <v>79</v>
      </c>
      <c r="G30" s="32"/>
      <c r="H30" s="179"/>
      <c r="I30" s="84"/>
      <c r="J30" s="84"/>
      <c r="K30" s="84"/>
      <c r="L30" s="84"/>
      <c r="M30" s="85"/>
      <c r="N30" s="84"/>
      <c r="O30" s="97"/>
      <c r="P30" s="92"/>
      <c r="Q30" s="92"/>
      <c r="R30" s="211"/>
      <c r="S30" s="89"/>
      <c r="T30" s="35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1"/>
    </row>
    <row r="31" spans="1:40" s="30" customFormat="1" ht="15" customHeight="1" x14ac:dyDescent="0.25">
      <c r="A31" s="142"/>
      <c r="B31" s="44"/>
      <c r="C31" s="44"/>
      <c r="D31" s="44"/>
      <c r="E31" s="44"/>
      <c r="F31" s="44" t="s">
        <v>80</v>
      </c>
      <c r="G31" s="44" t="s">
        <v>78</v>
      </c>
      <c r="H31" s="176"/>
      <c r="I31" s="84"/>
      <c r="J31" s="84"/>
      <c r="K31" s="84"/>
      <c r="L31" s="84"/>
      <c r="M31" s="86">
        <v>2</v>
      </c>
      <c r="N31" s="81"/>
      <c r="O31" s="98">
        <v>1</v>
      </c>
      <c r="P31" s="93">
        <f>PRODUCT(M31,O31)</f>
        <v>2</v>
      </c>
      <c r="Q31" s="93">
        <v>0</v>
      </c>
      <c r="R31" s="214">
        <v>0</v>
      </c>
      <c r="S31" s="90">
        <f>SUM(P31,Q31,R31)</f>
        <v>2</v>
      </c>
      <c r="T31" s="35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1"/>
    </row>
    <row r="32" spans="1:40" s="30" customFormat="1" ht="15" customHeight="1" x14ac:dyDescent="0.25">
      <c r="A32" s="142"/>
      <c r="B32" s="44"/>
      <c r="C32" s="44"/>
      <c r="D32" s="44"/>
      <c r="E32" s="44"/>
      <c r="F32" s="44" t="s">
        <v>82</v>
      </c>
      <c r="G32" s="44" t="s">
        <v>81</v>
      </c>
      <c r="H32" s="176"/>
      <c r="I32" s="84"/>
      <c r="J32" s="84"/>
      <c r="K32" s="84"/>
      <c r="L32" s="84"/>
      <c r="M32" s="86"/>
      <c r="N32" s="81"/>
      <c r="O32" s="98"/>
      <c r="P32" s="93"/>
      <c r="Q32" s="93"/>
      <c r="R32" s="214"/>
      <c r="S32" s="90"/>
      <c r="T32" s="35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1"/>
    </row>
    <row r="33" spans="1:40" s="30" customFormat="1" ht="15" customHeight="1" x14ac:dyDescent="0.25">
      <c r="A33" s="142"/>
      <c r="B33" s="44"/>
      <c r="C33" s="44"/>
      <c r="D33" s="44"/>
      <c r="E33" s="44"/>
      <c r="F33" s="44" t="s">
        <v>83</v>
      </c>
      <c r="G33" s="44" t="s">
        <v>84</v>
      </c>
      <c r="H33" s="176"/>
      <c r="I33" s="84"/>
      <c r="J33" s="84"/>
      <c r="K33" s="84"/>
      <c r="L33" s="84"/>
      <c r="M33" s="86"/>
      <c r="N33" s="81"/>
      <c r="O33" s="98"/>
      <c r="P33" s="93"/>
      <c r="Q33" s="93"/>
      <c r="R33" s="214"/>
      <c r="S33" s="90"/>
      <c r="T33" s="35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1"/>
    </row>
    <row r="34" spans="1:40" s="30" customFormat="1" ht="15" customHeight="1" x14ac:dyDescent="0.25">
      <c r="A34" s="142"/>
      <c r="B34" s="44"/>
      <c r="C34" s="44"/>
      <c r="D34" s="44"/>
      <c r="E34" s="44"/>
      <c r="F34" s="44" t="s">
        <v>88</v>
      </c>
      <c r="G34" s="44"/>
      <c r="H34" s="176"/>
      <c r="I34" s="84"/>
      <c r="J34" s="84"/>
      <c r="K34" s="84"/>
      <c r="L34" s="84"/>
      <c r="M34" s="86"/>
      <c r="N34" s="81"/>
      <c r="O34" s="98"/>
      <c r="P34" s="93"/>
      <c r="Q34" s="93"/>
      <c r="R34" s="214"/>
      <c r="S34" s="90"/>
      <c r="T34" s="35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1"/>
    </row>
    <row r="35" spans="1:40" s="30" customFormat="1" ht="15" customHeight="1" x14ac:dyDescent="0.25">
      <c r="A35" s="142"/>
      <c r="B35" s="44"/>
      <c r="C35" s="44"/>
      <c r="D35" s="44"/>
      <c r="E35" s="44"/>
      <c r="F35" s="44" t="s">
        <v>86</v>
      </c>
      <c r="G35" s="44" t="s">
        <v>85</v>
      </c>
      <c r="H35" s="176"/>
      <c r="I35" s="84"/>
      <c r="J35" s="84"/>
      <c r="K35" s="84"/>
      <c r="L35" s="84"/>
      <c r="M35" s="86"/>
      <c r="N35" s="81"/>
      <c r="O35" s="98"/>
      <c r="P35" s="93"/>
      <c r="Q35" s="93"/>
      <c r="R35" s="214"/>
      <c r="S35" s="90"/>
      <c r="T35" s="35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1"/>
    </row>
    <row r="36" spans="1:40" s="30" customFormat="1" ht="15" customHeight="1" x14ac:dyDescent="0.25">
      <c r="A36" s="142"/>
      <c r="B36" s="44"/>
      <c r="C36" s="44"/>
      <c r="D36" s="44"/>
      <c r="E36" s="44"/>
      <c r="F36" s="44" t="s">
        <v>89</v>
      </c>
      <c r="G36" s="44" t="s">
        <v>84</v>
      </c>
      <c r="H36" s="176"/>
      <c r="I36" s="84"/>
      <c r="J36" s="84"/>
      <c r="K36" s="84"/>
      <c r="L36" s="84"/>
      <c r="M36" s="86">
        <v>1</v>
      </c>
      <c r="N36" s="81"/>
      <c r="O36" s="98">
        <v>1</v>
      </c>
      <c r="P36" s="93">
        <f>PRODUCT(M36,O36)</f>
        <v>1</v>
      </c>
      <c r="Q36" s="93">
        <v>0</v>
      </c>
      <c r="R36" s="214">
        <v>0</v>
      </c>
      <c r="S36" s="90">
        <f>SUM(P36,Q36,R36)</f>
        <v>1</v>
      </c>
      <c r="T36" s="35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1"/>
    </row>
    <row r="37" spans="1:40" s="30" customFormat="1" ht="15" customHeight="1" x14ac:dyDescent="0.25">
      <c r="A37" s="142"/>
      <c r="B37" s="44"/>
      <c r="C37" s="44"/>
      <c r="D37" s="44"/>
      <c r="E37" s="44"/>
      <c r="F37" s="44"/>
      <c r="G37" s="44"/>
      <c r="H37" s="176"/>
      <c r="I37" s="84"/>
      <c r="J37" s="84"/>
      <c r="K37" s="84"/>
      <c r="L37" s="84"/>
      <c r="M37" s="86"/>
      <c r="N37" s="81"/>
      <c r="O37" s="98"/>
      <c r="P37" s="93"/>
      <c r="Q37" s="93"/>
      <c r="R37" s="214"/>
      <c r="S37" s="90"/>
      <c r="T37" s="35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1"/>
    </row>
    <row r="38" spans="1:40" s="30" customFormat="1" ht="36" customHeight="1" thickBot="1" x14ac:dyDescent="0.3">
      <c r="A38" s="142"/>
      <c r="B38" s="143"/>
      <c r="C38" s="143"/>
      <c r="D38" s="143"/>
      <c r="E38" s="143"/>
      <c r="F38" s="71" t="s">
        <v>87</v>
      </c>
      <c r="G38" s="143"/>
      <c r="H38" s="177"/>
      <c r="I38" s="75"/>
      <c r="J38" s="75"/>
      <c r="K38" s="75"/>
      <c r="L38" s="75"/>
      <c r="M38" s="87"/>
      <c r="N38" s="82"/>
      <c r="O38" s="99"/>
      <c r="P38" s="94"/>
      <c r="Q38" s="94"/>
      <c r="R38" s="215"/>
      <c r="S38" s="91"/>
      <c r="T38" s="35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1"/>
    </row>
    <row r="39" spans="1:40" s="30" customFormat="1" ht="15" customHeight="1" x14ac:dyDescent="0.25">
      <c r="A39" s="142"/>
      <c r="B39" s="70" t="s">
        <v>122</v>
      </c>
      <c r="C39" s="70" t="s">
        <v>123</v>
      </c>
      <c r="D39" s="182" t="s">
        <v>113</v>
      </c>
      <c r="E39" s="88" t="s">
        <v>51</v>
      </c>
      <c r="F39" s="178" t="s">
        <v>90</v>
      </c>
      <c r="G39" s="178" t="s">
        <v>92</v>
      </c>
      <c r="H39" s="179"/>
      <c r="I39" s="84"/>
      <c r="J39" s="84"/>
      <c r="K39" s="84"/>
      <c r="L39" s="84"/>
      <c r="M39" s="86">
        <v>1</v>
      </c>
      <c r="N39" s="81"/>
      <c r="O39" s="98">
        <v>1</v>
      </c>
      <c r="P39" s="93">
        <f>PRODUCT(M39,O39)</f>
        <v>1</v>
      </c>
      <c r="Q39" s="93">
        <v>0</v>
      </c>
      <c r="R39" s="214">
        <v>0</v>
      </c>
      <c r="S39" s="90">
        <f>SUM(P39,Q39,R39)</f>
        <v>1</v>
      </c>
      <c r="T39" s="35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1"/>
    </row>
    <row r="40" spans="1:40" s="30" customFormat="1" ht="15" customHeight="1" x14ac:dyDescent="0.25">
      <c r="A40" s="142"/>
      <c r="B40" s="44"/>
      <c r="C40" s="44"/>
      <c r="D40" s="44"/>
      <c r="E40" s="44"/>
      <c r="F40" s="44" t="s">
        <v>91</v>
      </c>
      <c r="G40" s="44"/>
      <c r="H40" s="176"/>
      <c r="I40" s="84"/>
      <c r="J40" s="84"/>
      <c r="K40" s="84"/>
      <c r="L40" s="84"/>
      <c r="M40" s="86"/>
      <c r="N40" s="81"/>
      <c r="O40" s="98"/>
      <c r="P40" s="93"/>
      <c r="Q40" s="93"/>
      <c r="R40" s="214"/>
      <c r="S40" s="90"/>
      <c r="T40" s="35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1"/>
    </row>
    <row r="41" spans="1:40" s="30" customFormat="1" ht="15" customHeight="1" x14ac:dyDescent="0.25">
      <c r="A41" s="142"/>
      <c r="B41" s="44"/>
      <c r="C41" s="44"/>
      <c r="D41" s="44"/>
      <c r="E41" s="44"/>
      <c r="F41" s="44" t="s">
        <v>82</v>
      </c>
      <c r="G41" s="44" t="s">
        <v>81</v>
      </c>
      <c r="H41" s="176"/>
      <c r="I41" s="84"/>
      <c r="J41" s="84"/>
      <c r="K41" s="84"/>
      <c r="L41" s="84"/>
      <c r="M41" s="86"/>
      <c r="N41" s="81"/>
      <c r="O41" s="98"/>
      <c r="P41" s="93"/>
      <c r="Q41" s="93"/>
      <c r="R41" s="214"/>
      <c r="S41" s="90"/>
      <c r="T41" s="35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1"/>
    </row>
    <row r="42" spans="1:40" s="30" customFormat="1" ht="15" customHeight="1" x14ac:dyDescent="0.25">
      <c r="A42" s="142"/>
      <c r="B42" s="44"/>
      <c r="C42" s="44"/>
      <c r="D42" s="44"/>
      <c r="E42" s="44"/>
      <c r="F42" s="44" t="s">
        <v>93</v>
      </c>
      <c r="G42" s="44" t="s">
        <v>84</v>
      </c>
      <c r="H42" s="176"/>
      <c r="I42" s="84"/>
      <c r="J42" s="84"/>
      <c r="K42" s="84"/>
      <c r="L42" s="84"/>
      <c r="M42" s="86"/>
      <c r="N42" s="81"/>
      <c r="O42" s="98"/>
      <c r="P42" s="93"/>
      <c r="Q42" s="93"/>
      <c r="R42" s="214"/>
      <c r="S42" s="90"/>
      <c r="T42" s="35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1"/>
    </row>
    <row r="43" spans="1:40" s="30" customFormat="1" ht="15" customHeight="1" x14ac:dyDescent="0.25">
      <c r="A43" s="142"/>
      <c r="B43" s="44"/>
      <c r="C43" s="44"/>
      <c r="D43" s="44"/>
      <c r="E43" s="44"/>
      <c r="F43" s="44" t="s">
        <v>94</v>
      </c>
      <c r="G43" s="44" t="s">
        <v>97</v>
      </c>
      <c r="H43" s="176"/>
      <c r="I43" s="84"/>
      <c r="J43" s="84"/>
      <c r="K43" s="84"/>
      <c r="L43" s="84"/>
      <c r="M43" s="86"/>
      <c r="N43" s="81"/>
      <c r="O43" s="98"/>
      <c r="P43" s="93"/>
      <c r="Q43" s="93"/>
      <c r="R43" s="214"/>
      <c r="S43" s="90"/>
      <c r="T43" s="35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1"/>
    </row>
    <row r="44" spans="1:40" s="30" customFormat="1" ht="15" customHeight="1" x14ac:dyDescent="0.25">
      <c r="A44" s="142"/>
      <c r="B44" s="44"/>
      <c r="C44" s="44"/>
      <c r="D44" s="44"/>
      <c r="E44" s="44"/>
      <c r="F44" s="44" t="s">
        <v>95</v>
      </c>
      <c r="G44" s="44"/>
      <c r="H44" s="176"/>
      <c r="I44" s="84"/>
      <c r="J44" s="84"/>
      <c r="K44" s="84"/>
      <c r="L44" s="84"/>
      <c r="M44" s="86"/>
      <c r="N44" s="81"/>
      <c r="O44" s="98"/>
      <c r="P44" s="93"/>
      <c r="Q44" s="93"/>
      <c r="R44" s="214"/>
      <c r="S44" s="90"/>
      <c r="T44" s="35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1"/>
    </row>
    <row r="45" spans="1:40" s="30" customFormat="1" ht="36" customHeight="1" thickBot="1" x14ac:dyDescent="0.3">
      <c r="A45" s="142"/>
      <c r="B45" s="143"/>
      <c r="C45" s="143"/>
      <c r="D45" s="143"/>
      <c r="E45" s="143"/>
      <c r="F45" s="71" t="s">
        <v>87</v>
      </c>
      <c r="G45" s="143"/>
      <c r="H45" s="177"/>
      <c r="I45" s="75"/>
      <c r="J45" s="75"/>
      <c r="K45" s="75"/>
      <c r="L45" s="75"/>
      <c r="M45" s="87"/>
      <c r="N45" s="82"/>
      <c r="O45" s="99"/>
      <c r="P45" s="94"/>
      <c r="Q45" s="94"/>
      <c r="R45" s="215"/>
      <c r="S45" s="91"/>
      <c r="T45" s="35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1"/>
    </row>
    <row r="46" spans="1:40" s="30" customFormat="1" ht="15" customHeight="1" x14ac:dyDescent="0.25">
      <c r="A46" s="142"/>
      <c r="B46" s="70" t="s">
        <v>122</v>
      </c>
      <c r="C46" s="70" t="s">
        <v>123</v>
      </c>
      <c r="D46" s="182" t="s">
        <v>114</v>
      </c>
      <c r="E46" s="88" t="s">
        <v>51</v>
      </c>
      <c r="F46" s="178" t="s">
        <v>90</v>
      </c>
      <c r="G46" s="178" t="s">
        <v>98</v>
      </c>
      <c r="H46" s="179"/>
      <c r="I46" s="84"/>
      <c r="J46" s="84"/>
      <c r="K46" s="84"/>
      <c r="L46" s="84"/>
      <c r="M46" s="86">
        <v>1</v>
      </c>
      <c r="N46" s="81"/>
      <c r="O46" s="98">
        <v>1</v>
      </c>
      <c r="P46" s="93">
        <f>PRODUCT(M46,O46)</f>
        <v>1</v>
      </c>
      <c r="Q46" s="93">
        <v>0</v>
      </c>
      <c r="R46" s="214">
        <v>0</v>
      </c>
      <c r="S46" s="90">
        <f>SUM(P46,Q46,R46)</f>
        <v>1</v>
      </c>
      <c r="T46" s="35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1"/>
    </row>
    <row r="47" spans="1:40" s="30" customFormat="1" ht="15" customHeight="1" x14ac:dyDescent="0.25">
      <c r="A47" s="142"/>
      <c r="B47" s="44"/>
      <c r="C47" s="44"/>
      <c r="D47" s="44"/>
      <c r="E47" s="44"/>
      <c r="F47" s="44" t="s">
        <v>96</v>
      </c>
      <c r="G47" s="44"/>
      <c r="H47" s="176"/>
      <c r="I47" s="84"/>
      <c r="J47" s="84"/>
      <c r="K47" s="84"/>
      <c r="L47" s="84"/>
      <c r="M47" s="86"/>
      <c r="N47" s="81"/>
      <c r="O47" s="98"/>
      <c r="P47" s="93"/>
      <c r="Q47" s="93"/>
      <c r="R47" s="214"/>
      <c r="S47" s="90"/>
      <c r="T47" s="35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1"/>
    </row>
    <row r="48" spans="1:40" s="30" customFormat="1" ht="15" customHeight="1" x14ac:dyDescent="0.25">
      <c r="A48" s="142"/>
      <c r="B48" s="44"/>
      <c r="C48" s="44"/>
      <c r="D48" s="44"/>
      <c r="E48" s="44"/>
      <c r="F48" s="44" t="s">
        <v>82</v>
      </c>
      <c r="G48" s="44" t="s">
        <v>81</v>
      </c>
      <c r="H48" s="176"/>
      <c r="I48" s="84"/>
      <c r="J48" s="84"/>
      <c r="K48" s="84"/>
      <c r="L48" s="84"/>
      <c r="M48" s="86"/>
      <c r="N48" s="81"/>
      <c r="O48" s="98"/>
      <c r="P48" s="93"/>
      <c r="Q48" s="93"/>
      <c r="R48" s="214"/>
      <c r="S48" s="90"/>
      <c r="T48" s="35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1"/>
    </row>
    <row r="49" spans="1:40" s="30" customFormat="1" ht="15" customHeight="1" x14ac:dyDescent="0.25">
      <c r="A49" s="142"/>
      <c r="B49" s="44"/>
      <c r="C49" s="44"/>
      <c r="D49" s="44"/>
      <c r="E49" s="44"/>
      <c r="F49" s="44" t="s">
        <v>93</v>
      </c>
      <c r="G49" s="44" t="s">
        <v>84</v>
      </c>
      <c r="H49" s="176"/>
      <c r="I49" s="84"/>
      <c r="J49" s="84"/>
      <c r="K49" s="84"/>
      <c r="L49" s="84"/>
      <c r="M49" s="86"/>
      <c r="N49" s="81"/>
      <c r="O49" s="98"/>
      <c r="P49" s="93"/>
      <c r="Q49" s="93"/>
      <c r="R49" s="214"/>
      <c r="S49" s="90"/>
      <c r="T49" s="35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1"/>
    </row>
    <row r="50" spans="1:40" s="30" customFormat="1" ht="15" customHeight="1" x14ac:dyDescent="0.25">
      <c r="A50" s="142"/>
      <c r="B50" s="44"/>
      <c r="C50" s="44"/>
      <c r="D50" s="44"/>
      <c r="E50" s="44"/>
      <c r="F50" s="44" t="s">
        <v>94</v>
      </c>
      <c r="G50" s="44" t="s">
        <v>97</v>
      </c>
      <c r="H50" s="176"/>
      <c r="I50" s="84"/>
      <c r="J50" s="84"/>
      <c r="K50" s="84"/>
      <c r="L50" s="84"/>
      <c r="M50" s="86"/>
      <c r="N50" s="81"/>
      <c r="O50" s="98"/>
      <c r="P50" s="93"/>
      <c r="Q50" s="93"/>
      <c r="R50" s="214"/>
      <c r="S50" s="90"/>
      <c r="T50" s="35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1"/>
    </row>
    <row r="51" spans="1:40" s="30" customFormat="1" ht="15" customHeight="1" x14ac:dyDescent="0.25">
      <c r="A51" s="142"/>
      <c r="B51" s="44"/>
      <c r="C51" s="44"/>
      <c r="D51" s="44"/>
      <c r="E51" s="44"/>
      <c r="F51" s="44" t="s">
        <v>95</v>
      </c>
      <c r="G51" s="44"/>
      <c r="H51" s="176"/>
      <c r="I51" s="84"/>
      <c r="J51" s="84"/>
      <c r="K51" s="84"/>
      <c r="L51" s="84"/>
      <c r="M51" s="86"/>
      <c r="N51" s="81"/>
      <c r="O51" s="98"/>
      <c r="P51" s="93"/>
      <c r="Q51" s="93"/>
      <c r="R51" s="214"/>
      <c r="S51" s="90"/>
      <c r="T51" s="35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1"/>
    </row>
    <row r="52" spans="1:40" s="30" customFormat="1" ht="36" customHeight="1" thickBot="1" x14ac:dyDescent="0.3">
      <c r="A52" s="142"/>
      <c r="B52" s="143"/>
      <c r="C52" s="143"/>
      <c r="D52" s="143"/>
      <c r="E52" s="143"/>
      <c r="F52" s="71" t="s">
        <v>87</v>
      </c>
      <c r="G52" s="143"/>
      <c r="H52" s="177"/>
      <c r="I52" s="75"/>
      <c r="J52" s="75"/>
      <c r="K52" s="75"/>
      <c r="L52" s="75"/>
      <c r="M52" s="87"/>
      <c r="N52" s="82"/>
      <c r="O52" s="99"/>
      <c r="P52" s="94"/>
      <c r="Q52" s="94"/>
      <c r="R52" s="215"/>
      <c r="S52" s="91"/>
      <c r="T52" s="35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1"/>
    </row>
    <row r="53" spans="1:40" s="30" customFormat="1" ht="15" customHeight="1" x14ac:dyDescent="0.25">
      <c r="A53" s="142"/>
      <c r="B53" s="70" t="s">
        <v>122</v>
      </c>
      <c r="C53" s="70" t="s">
        <v>123</v>
      </c>
      <c r="D53" s="182" t="s">
        <v>115</v>
      </c>
      <c r="E53" s="88" t="s">
        <v>51</v>
      </c>
      <c r="F53" s="178" t="s">
        <v>99</v>
      </c>
      <c r="G53" s="178" t="s">
        <v>101</v>
      </c>
      <c r="H53" s="179"/>
      <c r="I53" s="84"/>
      <c r="J53" s="84"/>
      <c r="K53" s="84"/>
      <c r="L53" s="84"/>
      <c r="M53" s="86">
        <v>1</v>
      </c>
      <c r="N53" s="81"/>
      <c r="O53" s="98">
        <v>1</v>
      </c>
      <c r="P53" s="93">
        <f>PRODUCT(M53,O53)</f>
        <v>1</v>
      </c>
      <c r="Q53" s="93">
        <v>0</v>
      </c>
      <c r="R53" s="214">
        <v>0</v>
      </c>
      <c r="S53" s="90">
        <f>SUM(P53,Q53,R53)</f>
        <v>1</v>
      </c>
      <c r="T53" s="35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1"/>
    </row>
    <row r="54" spans="1:40" s="30" customFormat="1" ht="15" customHeight="1" x14ac:dyDescent="0.25">
      <c r="A54" s="142"/>
      <c r="B54" s="44"/>
      <c r="C54" s="44"/>
      <c r="D54" s="44"/>
      <c r="E54" s="44"/>
      <c r="F54" s="44" t="s">
        <v>100</v>
      </c>
      <c r="G54" s="44"/>
      <c r="H54" s="176"/>
      <c r="I54" s="84"/>
      <c r="J54" s="84"/>
      <c r="K54" s="84"/>
      <c r="L54" s="84"/>
      <c r="M54" s="86"/>
      <c r="N54" s="81"/>
      <c r="O54" s="98"/>
      <c r="P54" s="93"/>
      <c r="Q54" s="93"/>
      <c r="R54" s="214"/>
      <c r="S54" s="90"/>
      <c r="T54" s="35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1"/>
    </row>
    <row r="55" spans="1:40" s="30" customFormat="1" ht="15" customHeight="1" x14ac:dyDescent="0.25">
      <c r="A55" s="142"/>
      <c r="B55" s="44"/>
      <c r="C55" s="44"/>
      <c r="D55" s="44"/>
      <c r="E55" s="44"/>
      <c r="F55" s="44" t="s">
        <v>82</v>
      </c>
      <c r="G55" s="44" t="s">
        <v>81</v>
      </c>
      <c r="H55" s="176"/>
      <c r="I55" s="84"/>
      <c r="J55" s="84"/>
      <c r="K55" s="84"/>
      <c r="L55" s="84"/>
      <c r="M55" s="86"/>
      <c r="N55" s="81"/>
      <c r="O55" s="98"/>
      <c r="P55" s="93"/>
      <c r="Q55" s="93"/>
      <c r="R55" s="214"/>
      <c r="S55" s="90"/>
      <c r="T55" s="35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1"/>
    </row>
    <row r="56" spans="1:40" s="30" customFormat="1" ht="15" customHeight="1" x14ac:dyDescent="0.25">
      <c r="A56" s="142"/>
      <c r="B56" s="44"/>
      <c r="C56" s="44"/>
      <c r="D56" s="44"/>
      <c r="E56" s="44"/>
      <c r="F56" s="44" t="s">
        <v>93</v>
      </c>
      <c r="G56" s="44" t="s">
        <v>84</v>
      </c>
      <c r="H56" s="176"/>
      <c r="I56" s="84"/>
      <c r="J56" s="84"/>
      <c r="K56" s="84"/>
      <c r="L56" s="84"/>
      <c r="M56" s="86"/>
      <c r="N56" s="81"/>
      <c r="O56" s="98"/>
      <c r="P56" s="93"/>
      <c r="Q56" s="93"/>
      <c r="R56" s="214"/>
      <c r="S56" s="90"/>
      <c r="T56" s="35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1"/>
    </row>
    <row r="57" spans="1:40" s="30" customFormat="1" ht="15" customHeight="1" x14ac:dyDescent="0.25">
      <c r="A57" s="142"/>
      <c r="B57" s="44"/>
      <c r="C57" s="44"/>
      <c r="D57" s="44"/>
      <c r="E57" s="44"/>
      <c r="F57" s="44" t="s">
        <v>94</v>
      </c>
      <c r="G57" s="44" t="s">
        <v>97</v>
      </c>
      <c r="H57" s="176"/>
      <c r="I57" s="84"/>
      <c r="J57" s="84"/>
      <c r="K57" s="84"/>
      <c r="L57" s="84"/>
      <c r="M57" s="86"/>
      <c r="N57" s="81"/>
      <c r="O57" s="98"/>
      <c r="P57" s="93"/>
      <c r="Q57" s="93"/>
      <c r="R57" s="214"/>
      <c r="S57" s="90"/>
      <c r="T57" s="35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1"/>
    </row>
    <row r="58" spans="1:40" s="30" customFormat="1" ht="15" customHeight="1" x14ac:dyDescent="0.25">
      <c r="A58" s="142"/>
      <c r="B58" s="44"/>
      <c r="C58" s="44"/>
      <c r="D58" s="44"/>
      <c r="E58" s="44"/>
      <c r="F58" s="44" t="s">
        <v>95</v>
      </c>
      <c r="G58" s="44"/>
      <c r="H58" s="176"/>
      <c r="I58" s="84"/>
      <c r="J58" s="84"/>
      <c r="K58" s="84"/>
      <c r="L58" s="84"/>
      <c r="M58" s="86"/>
      <c r="N58" s="81"/>
      <c r="O58" s="98"/>
      <c r="P58" s="93"/>
      <c r="Q58" s="93"/>
      <c r="R58" s="214"/>
      <c r="S58" s="90"/>
      <c r="T58" s="35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1"/>
    </row>
    <row r="59" spans="1:40" s="30" customFormat="1" ht="36" customHeight="1" thickBot="1" x14ac:dyDescent="0.3">
      <c r="A59" s="142"/>
      <c r="B59" s="143"/>
      <c r="C59" s="143"/>
      <c r="D59" s="143"/>
      <c r="E59" s="143"/>
      <c r="F59" s="71" t="s">
        <v>87</v>
      </c>
      <c r="G59" s="143"/>
      <c r="H59" s="177"/>
      <c r="I59" s="75"/>
      <c r="J59" s="75"/>
      <c r="K59" s="75"/>
      <c r="L59" s="75"/>
      <c r="M59" s="87"/>
      <c r="N59" s="82"/>
      <c r="O59" s="99"/>
      <c r="P59" s="94"/>
      <c r="Q59" s="94"/>
      <c r="R59" s="215"/>
      <c r="S59" s="91"/>
      <c r="T59" s="35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1"/>
    </row>
    <row r="60" spans="1:40" s="30" customFormat="1" ht="15" customHeight="1" x14ac:dyDescent="0.25">
      <c r="A60" s="142"/>
      <c r="B60" s="88" t="s">
        <v>119</v>
      </c>
      <c r="C60" s="88" t="s">
        <v>120</v>
      </c>
      <c r="D60" s="182" t="s">
        <v>116</v>
      </c>
      <c r="E60" s="88" t="s">
        <v>103</v>
      </c>
      <c r="F60" s="178" t="s">
        <v>104</v>
      </c>
      <c r="G60" s="178" t="s">
        <v>108</v>
      </c>
      <c r="H60" s="179"/>
      <c r="I60" s="84"/>
      <c r="J60" s="84"/>
      <c r="K60" s="84"/>
      <c r="L60" s="84"/>
      <c r="M60" s="86">
        <v>1</v>
      </c>
      <c r="N60" s="81"/>
      <c r="O60" s="98">
        <v>1</v>
      </c>
      <c r="P60" s="93">
        <f>PRODUCT(M60,O60)</f>
        <v>1</v>
      </c>
      <c r="Q60" s="93">
        <v>0</v>
      </c>
      <c r="R60" s="214">
        <v>0</v>
      </c>
      <c r="S60" s="90">
        <f>SUM(P60,Q60,R60)</f>
        <v>1</v>
      </c>
      <c r="T60" s="35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1"/>
    </row>
    <row r="61" spans="1:40" s="30" customFormat="1" ht="15" customHeight="1" x14ac:dyDescent="0.25">
      <c r="A61" s="142"/>
      <c r="B61" s="44"/>
      <c r="C61" s="44"/>
      <c r="D61" s="44"/>
      <c r="E61" s="44"/>
      <c r="F61" s="44" t="s">
        <v>105</v>
      </c>
      <c r="G61" s="44"/>
      <c r="H61" s="176"/>
      <c r="I61" s="84"/>
      <c r="J61" s="84"/>
      <c r="K61" s="84"/>
      <c r="L61" s="84"/>
      <c r="M61" s="86"/>
      <c r="N61" s="81"/>
      <c r="O61" s="98"/>
      <c r="P61" s="93"/>
      <c r="Q61" s="93"/>
      <c r="R61" s="214"/>
      <c r="S61" s="90"/>
      <c r="T61" s="35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1"/>
    </row>
    <row r="62" spans="1:40" s="30" customFormat="1" ht="15" customHeight="1" x14ac:dyDescent="0.25">
      <c r="A62" s="142"/>
      <c r="B62" s="44"/>
      <c r="C62" s="44"/>
      <c r="D62" s="44"/>
      <c r="E62" s="44"/>
      <c r="F62" s="70" t="s">
        <v>106</v>
      </c>
      <c r="G62" s="44"/>
      <c r="H62" s="176"/>
      <c r="I62" s="84"/>
      <c r="J62" s="84"/>
      <c r="K62" s="84"/>
      <c r="L62" s="84"/>
      <c r="M62" s="86"/>
      <c r="N62" s="81"/>
      <c r="O62" s="98"/>
      <c r="P62" s="93"/>
      <c r="Q62" s="93"/>
      <c r="R62" s="214"/>
      <c r="S62" s="90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1"/>
    </row>
    <row r="63" spans="1:40" s="30" customFormat="1" ht="15" customHeight="1" x14ac:dyDescent="0.25">
      <c r="A63" s="142"/>
      <c r="B63" s="44"/>
      <c r="C63" s="44"/>
      <c r="D63" s="44"/>
      <c r="E63" s="44"/>
      <c r="F63" s="70" t="s">
        <v>107</v>
      </c>
      <c r="G63" s="44"/>
      <c r="H63" s="176"/>
      <c r="I63" s="84"/>
      <c r="J63" s="84"/>
      <c r="K63" s="84"/>
      <c r="L63" s="84"/>
      <c r="M63" s="86"/>
      <c r="N63" s="81"/>
      <c r="O63" s="98"/>
      <c r="P63" s="93"/>
      <c r="Q63" s="93"/>
      <c r="R63" s="214"/>
      <c r="S63" s="90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1"/>
    </row>
    <row r="64" spans="1:40" s="30" customFormat="1" ht="15" customHeight="1" x14ac:dyDescent="0.25">
      <c r="A64" s="142"/>
      <c r="B64" s="44"/>
      <c r="C64" s="44"/>
      <c r="D64" s="44"/>
      <c r="E64" s="44"/>
      <c r="F64" s="44"/>
      <c r="G64" s="44"/>
      <c r="H64" s="176"/>
      <c r="I64" s="84"/>
      <c r="J64" s="84"/>
      <c r="K64" s="84"/>
      <c r="L64" s="84"/>
      <c r="M64" s="86"/>
      <c r="N64" s="81"/>
      <c r="O64" s="98"/>
      <c r="P64" s="93"/>
      <c r="Q64" s="93"/>
      <c r="R64" s="214"/>
      <c r="S64" s="90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1"/>
    </row>
    <row r="65" spans="1:40" s="30" customFormat="1" ht="36" customHeight="1" thickBot="1" x14ac:dyDescent="0.3">
      <c r="A65" s="142"/>
      <c r="B65" s="143"/>
      <c r="C65" s="143"/>
      <c r="D65" s="143"/>
      <c r="E65" s="143"/>
      <c r="F65" s="180" t="s">
        <v>102</v>
      </c>
      <c r="G65" s="65"/>
      <c r="H65" s="177"/>
      <c r="I65" s="75"/>
      <c r="J65" s="75"/>
      <c r="K65" s="75"/>
      <c r="L65" s="75"/>
      <c r="M65" s="87"/>
      <c r="N65" s="82"/>
      <c r="O65" s="99"/>
      <c r="P65" s="94"/>
      <c r="Q65" s="94"/>
      <c r="R65" s="215"/>
      <c r="S65" s="91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1"/>
    </row>
    <row r="66" spans="1:40" s="188" customFormat="1" ht="15" customHeight="1" x14ac:dyDescent="0.25">
      <c r="A66" s="187"/>
      <c r="B66" s="184" t="s">
        <v>126</v>
      </c>
      <c r="C66" s="179" t="s">
        <v>117</v>
      </c>
      <c r="D66" s="85" t="s">
        <v>125</v>
      </c>
      <c r="E66" s="201" t="s">
        <v>130</v>
      </c>
      <c r="F66" s="194" t="s">
        <v>128</v>
      </c>
      <c r="G66" s="194"/>
      <c r="H66" s="179"/>
      <c r="I66" s="83"/>
      <c r="J66" s="83"/>
      <c r="K66" s="83"/>
      <c r="L66" s="83"/>
      <c r="M66" s="202">
        <v>5</v>
      </c>
      <c r="N66" s="83"/>
      <c r="O66" s="203">
        <v>1</v>
      </c>
      <c r="P66" s="203">
        <f>PRODUCT(M66,O66)</f>
        <v>5</v>
      </c>
      <c r="Q66" s="203">
        <v>0</v>
      </c>
      <c r="R66" s="203">
        <v>0</v>
      </c>
      <c r="S66" s="204">
        <f>SUM(P66,Q66,R66)</f>
        <v>5</v>
      </c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</row>
    <row r="67" spans="1:40" s="188" customFormat="1" ht="15" customHeight="1" x14ac:dyDescent="0.25">
      <c r="A67" s="187"/>
      <c r="B67" s="185"/>
      <c r="C67" s="176"/>
      <c r="D67" s="44"/>
      <c r="E67" s="44" t="s">
        <v>131</v>
      </c>
      <c r="F67" s="196" t="s">
        <v>127</v>
      </c>
      <c r="G67" s="44"/>
      <c r="H67" s="176"/>
      <c r="I67" s="84"/>
      <c r="J67" s="84"/>
      <c r="K67" s="84"/>
      <c r="L67" s="84"/>
      <c r="M67" s="84"/>
      <c r="N67" s="84"/>
      <c r="O67" s="199"/>
      <c r="P67" s="199"/>
      <c r="Q67" s="199"/>
      <c r="R67" s="199"/>
      <c r="S67" s="205"/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</row>
    <row r="68" spans="1:40" s="188" customFormat="1" ht="15" customHeight="1" x14ac:dyDescent="0.25">
      <c r="A68" s="187"/>
      <c r="B68" s="183"/>
      <c r="C68" s="195"/>
      <c r="D68" s="44"/>
      <c r="E68" s="44"/>
      <c r="F68" s="197"/>
      <c r="G68" s="44"/>
      <c r="H68" s="176"/>
      <c r="I68" s="84"/>
      <c r="J68" s="84"/>
      <c r="K68" s="84"/>
      <c r="L68" s="84"/>
      <c r="M68" s="84"/>
      <c r="N68" s="84"/>
      <c r="O68" s="199"/>
      <c r="P68" s="199"/>
      <c r="Q68" s="199"/>
      <c r="R68" s="199"/>
      <c r="S68" s="205"/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</row>
    <row r="69" spans="1:40" s="188" customFormat="1" ht="15" customHeight="1" x14ac:dyDescent="0.25">
      <c r="A69" s="187"/>
      <c r="B69" s="206"/>
      <c r="C69" s="44"/>
      <c r="D69" s="44"/>
      <c r="E69" s="44"/>
      <c r="F69" s="198"/>
      <c r="G69" s="44"/>
      <c r="H69" s="176"/>
      <c r="I69" s="84"/>
      <c r="J69" s="84"/>
      <c r="K69" s="84"/>
      <c r="L69" s="84"/>
      <c r="M69" s="84"/>
      <c r="N69" s="84"/>
      <c r="O69" s="199"/>
      <c r="P69" s="199"/>
      <c r="Q69" s="199"/>
      <c r="R69" s="199"/>
      <c r="S69" s="205"/>
      <c r="T69" s="35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</row>
    <row r="70" spans="1:40" s="188" customFormat="1" ht="15" customHeight="1" x14ac:dyDescent="0.25">
      <c r="A70" s="187"/>
      <c r="B70" s="206"/>
      <c r="C70" s="44"/>
      <c r="D70" s="44"/>
      <c r="E70" s="44"/>
      <c r="F70" s="44"/>
      <c r="G70" s="44"/>
      <c r="H70" s="176"/>
      <c r="I70" s="84"/>
      <c r="J70" s="84"/>
      <c r="K70" s="84"/>
      <c r="L70" s="84"/>
      <c r="M70" s="84"/>
      <c r="N70" s="84"/>
      <c r="O70" s="199"/>
      <c r="P70" s="199"/>
      <c r="Q70" s="199"/>
      <c r="R70" s="199"/>
      <c r="S70" s="205"/>
      <c r="T70" s="35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</row>
    <row r="71" spans="1:40" s="188" customFormat="1" ht="36" customHeight="1" thickBot="1" x14ac:dyDescent="0.3">
      <c r="A71" s="187"/>
      <c r="B71" s="207"/>
      <c r="C71" s="143"/>
      <c r="D71" s="143"/>
      <c r="E71" s="143"/>
      <c r="F71" s="71" t="s">
        <v>129</v>
      </c>
      <c r="G71" s="143"/>
      <c r="H71" s="177"/>
      <c r="I71" s="75"/>
      <c r="J71" s="75"/>
      <c r="K71" s="75"/>
      <c r="L71" s="75"/>
      <c r="M71" s="75"/>
      <c r="N71" s="75"/>
      <c r="O71" s="200"/>
      <c r="P71" s="200"/>
      <c r="Q71" s="200"/>
      <c r="R71" s="200"/>
      <c r="S71" s="208"/>
      <c r="T71" s="35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</row>
    <row r="72" spans="1:40" s="188" customFormat="1" ht="15" customHeight="1" x14ac:dyDescent="0.25">
      <c r="A72" s="187"/>
      <c r="F72" s="189"/>
      <c r="G72" s="190"/>
      <c r="H72" s="191"/>
      <c r="I72" s="190"/>
      <c r="J72" s="190"/>
      <c r="K72" s="190"/>
      <c r="L72" s="190"/>
      <c r="M72" s="192"/>
      <c r="N72" s="193"/>
      <c r="O72" s="209"/>
      <c r="P72" s="210"/>
      <c r="Q72" s="210"/>
      <c r="R72" s="216"/>
      <c r="S72" s="210"/>
      <c r="T72" s="35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</row>
    <row r="73" spans="1:40" s="34" customFormat="1" ht="15" customHeight="1" x14ac:dyDescent="0.25">
      <c r="A73" s="36"/>
      <c r="B73" s="39"/>
      <c r="C73" s="39"/>
      <c r="D73" s="39"/>
      <c r="E73" s="39"/>
      <c r="F73" s="129"/>
      <c r="G73" s="39"/>
      <c r="H73" s="2"/>
      <c r="I73" s="39"/>
      <c r="J73" s="39"/>
      <c r="K73" s="39"/>
      <c r="L73" s="130" t="s">
        <v>49</v>
      </c>
      <c r="M73" s="131"/>
      <c r="N73" s="130"/>
      <c r="O73" s="133"/>
      <c r="P73" s="132">
        <f>SUM(P13:P65)</f>
        <v>12</v>
      </c>
      <c r="Q73" s="132">
        <f>SUM(Q13:Q71)</f>
        <v>1</v>
      </c>
      <c r="R73" s="132">
        <f>SUM(R13:R69)</f>
        <v>0.25</v>
      </c>
      <c r="S73" s="132">
        <f>SUM(S13:S65)</f>
        <v>13.25</v>
      </c>
      <c r="T73" s="35"/>
    </row>
    <row r="74" spans="1:40" ht="15" customHeight="1" thickBot="1" x14ac:dyDescent="0.3">
      <c r="P74" s="39"/>
      <c r="S74" s="2"/>
    </row>
    <row r="75" spans="1:40" ht="16.5" customHeight="1" thickBot="1" x14ac:dyDescent="0.3">
      <c r="A75" s="110"/>
      <c r="B75" s="166" t="s">
        <v>48</v>
      </c>
      <c r="C75" s="166"/>
      <c r="D75" s="166"/>
      <c r="E75" s="166"/>
      <c r="F75" s="166"/>
      <c r="G75" s="166"/>
      <c r="H75" s="166"/>
      <c r="I75" s="166"/>
      <c r="J75" s="166"/>
      <c r="K75" s="111"/>
      <c r="L75" s="111"/>
      <c r="M75" s="111"/>
      <c r="N75" s="112"/>
      <c r="O75" s="113"/>
      <c r="P75" s="113"/>
      <c r="Q75" s="111"/>
      <c r="R75" s="113"/>
      <c r="S75" s="114"/>
    </row>
    <row r="76" spans="1:40" ht="15" customHeight="1" x14ac:dyDescent="0.25">
      <c r="A76" s="110"/>
      <c r="B76" s="136"/>
      <c r="C76" s="137"/>
      <c r="D76" s="137"/>
      <c r="E76" s="137"/>
      <c r="F76" s="106"/>
      <c r="G76" s="106"/>
      <c r="H76" s="218" t="s">
        <v>132</v>
      </c>
      <c r="I76" s="218"/>
      <c r="J76" s="218"/>
      <c r="K76" s="218"/>
      <c r="L76" s="218"/>
      <c r="M76" s="218"/>
      <c r="N76" s="116"/>
      <c r="O76" s="119"/>
      <c r="P76" s="120"/>
      <c r="Q76" s="120"/>
      <c r="R76" s="121"/>
      <c r="S76" s="220">
        <v>1</v>
      </c>
    </row>
    <row r="77" spans="1:40" ht="3.75" customHeight="1" x14ac:dyDescent="0.25">
      <c r="A77" s="107"/>
      <c r="B77" s="138"/>
      <c r="C77" s="139"/>
      <c r="D77" s="139"/>
      <c r="E77" s="139"/>
      <c r="F77" s="39"/>
      <c r="G77" s="39"/>
      <c r="H77" s="39"/>
      <c r="I77" s="167"/>
      <c r="J77" s="167"/>
      <c r="K77" s="167"/>
      <c r="L77" s="167"/>
      <c r="M77" s="39"/>
      <c r="N77" s="39"/>
      <c r="O77" s="122"/>
      <c r="P77" s="123"/>
      <c r="Q77" s="123"/>
      <c r="R77" s="124"/>
      <c r="S77" s="134"/>
    </row>
    <row r="78" spans="1:40" ht="15.75" customHeight="1" thickBot="1" x14ac:dyDescent="0.3">
      <c r="A78" s="115"/>
      <c r="B78" s="140"/>
      <c r="C78" s="141"/>
      <c r="D78" s="141"/>
      <c r="E78" s="141"/>
      <c r="F78" s="38"/>
      <c r="G78" s="38"/>
      <c r="H78" s="219" t="s">
        <v>133</v>
      </c>
      <c r="I78" s="219"/>
      <c r="J78" s="219"/>
      <c r="K78" s="219"/>
      <c r="L78" s="219"/>
      <c r="M78" s="219"/>
      <c r="N78" s="117"/>
      <c r="O78" s="125"/>
      <c r="P78" s="126"/>
      <c r="Q78" s="126"/>
      <c r="R78" s="127"/>
      <c r="S78" s="128">
        <v>1</v>
      </c>
    </row>
    <row r="79" spans="1:40" ht="6" customHeight="1" x14ac:dyDescent="0.25">
      <c r="P79" s="39"/>
      <c r="S79" s="2"/>
    </row>
    <row r="80" spans="1:40" ht="18" customHeight="1" x14ac:dyDescent="0.25">
      <c r="L80" s="118" t="s">
        <v>23</v>
      </c>
      <c r="P80" s="39"/>
      <c r="S80" s="135">
        <f>+SUM(S73:S78)</f>
        <v>15.25</v>
      </c>
    </row>
    <row r="81" spans="16:21" x14ac:dyDescent="0.25">
      <c r="S81" s="2"/>
    </row>
    <row r="82" spans="16:21" x14ac:dyDescent="0.25">
      <c r="P82" s="39"/>
      <c r="S82" s="2"/>
      <c r="U82" s="39"/>
    </row>
    <row r="83" spans="16:21" x14ac:dyDescent="0.25">
      <c r="S83" s="2"/>
    </row>
    <row r="84" spans="16:21" x14ac:dyDescent="0.25">
      <c r="S84" s="2"/>
    </row>
    <row r="85" spans="16:21" x14ac:dyDescent="0.25">
      <c r="S85" s="2"/>
    </row>
    <row r="86" spans="16:21" x14ac:dyDescent="0.25">
      <c r="S86" s="2"/>
    </row>
    <row r="87" spans="16:21" x14ac:dyDescent="0.25">
      <c r="S87" s="2"/>
    </row>
    <row r="88" spans="16:21" x14ac:dyDescent="0.25">
      <c r="S88" s="2"/>
    </row>
    <row r="89" spans="16:21" x14ac:dyDescent="0.25">
      <c r="S89" s="2"/>
    </row>
    <row r="90" spans="16:21" x14ac:dyDescent="0.25">
      <c r="S90" s="2"/>
    </row>
    <row r="91" spans="16:21" x14ac:dyDescent="0.25">
      <c r="S91" s="2"/>
    </row>
    <row r="92" spans="16:21" x14ac:dyDescent="0.25">
      <c r="S92" s="2"/>
    </row>
    <row r="93" spans="16:21" x14ac:dyDescent="0.25">
      <c r="S93" s="2"/>
    </row>
    <row r="94" spans="16:21" x14ac:dyDescent="0.25">
      <c r="S94" s="2"/>
    </row>
    <row r="95" spans="16:21" x14ac:dyDescent="0.25">
      <c r="S95" s="2"/>
    </row>
    <row r="96" spans="16:21" x14ac:dyDescent="0.25">
      <c r="S96" s="2"/>
    </row>
    <row r="97" spans="19:19" x14ac:dyDescent="0.25">
      <c r="S97" s="2"/>
    </row>
    <row r="98" spans="19:19" x14ac:dyDescent="0.25">
      <c r="S98" s="2"/>
    </row>
    <row r="99" spans="19:19" x14ac:dyDescent="0.25">
      <c r="S99" s="2"/>
    </row>
    <row r="100" spans="19:19" x14ac:dyDescent="0.25">
      <c r="S100" s="2"/>
    </row>
    <row r="101" spans="19:19" x14ac:dyDescent="0.25">
      <c r="S101" s="2"/>
    </row>
    <row r="102" spans="19:19" x14ac:dyDescent="0.25">
      <c r="S102" s="2"/>
    </row>
    <row r="103" spans="19:19" x14ac:dyDescent="0.25">
      <c r="S103" s="2"/>
    </row>
    <row r="104" spans="19:19" x14ac:dyDescent="0.25">
      <c r="S104" s="2"/>
    </row>
    <row r="105" spans="19:19" x14ac:dyDescent="0.25">
      <c r="S105" s="2"/>
    </row>
    <row r="106" spans="19:19" x14ac:dyDescent="0.25">
      <c r="S106" s="2"/>
    </row>
  </sheetData>
  <mergeCells count="42">
    <mergeCell ref="H66:H71"/>
    <mergeCell ref="H76:M76"/>
    <mergeCell ref="H78:M78"/>
    <mergeCell ref="I77:L77"/>
    <mergeCell ref="A7:D7"/>
    <mergeCell ref="E7:F7"/>
    <mergeCell ref="A8:S8"/>
    <mergeCell ref="O7:P7"/>
    <mergeCell ref="P12:S12"/>
    <mergeCell ref="B12:M12"/>
    <mergeCell ref="J13:J22"/>
    <mergeCell ref="H30:H35"/>
    <mergeCell ref="H36:H38"/>
    <mergeCell ref="H39:H45"/>
    <mergeCell ref="H46:H52"/>
    <mergeCell ref="H53:H59"/>
    <mergeCell ref="H60:H65"/>
    <mergeCell ref="E6:F6"/>
    <mergeCell ref="B75:J75"/>
    <mergeCell ref="A6:D6"/>
    <mergeCell ref="B23:B24"/>
    <mergeCell ref="C23:C24"/>
    <mergeCell ref="B66:B68"/>
    <mergeCell ref="C66:C68"/>
    <mergeCell ref="F67:F69"/>
    <mergeCell ref="O5:P5"/>
    <mergeCell ref="A5:D5"/>
    <mergeCell ref="A1:S1"/>
    <mergeCell ref="A2:S2"/>
    <mergeCell ref="O3:P3"/>
    <mergeCell ref="Q3:S3"/>
    <mergeCell ref="I4:N4"/>
    <mergeCell ref="E3:F3"/>
    <mergeCell ref="E4:F4"/>
    <mergeCell ref="A3:D3"/>
    <mergeCell ref="A4:D4"/>
    <mergeCell ref="I5:N5"/>
    <mergeCell ref="E5:F5"/>
    <mergeCell ref="O6:P6"/>
    <mergeCell ref="J23:J29"/>
    <mergeCell ref="H23:H29"/>
    <mergeCell ref="H13:H22"/>
  </mergeCells>
  <hyperlinks>
    <hyperlink ref="F38" r:id="rId1" xr:uid="{D69D9A86-DAFC-4504-8FD0-08598A218A80}"/>
    <hyperlink ref="F45" r:id="rId2" xr:uid="{FE9C8101-6EBF-452A-B3F0-1CA36796A74D}"/>
    <hyperlink ref="F52" r:id="rId3" xr:uid="{40BBE4A1-013F-475D-AF14-1C6CF5F23FC2}"/>
    <hyperlink ref="F59" r:id="rId4" xr:uid="{9173B5EE-ADB2-49FA-A729-35611B005538}"/>
    <hyperlink ref="F65" r:id="rId5" xr:uid="{C2982CE1-ECF8-4EEB-A075-506E7DA5D8D7}"/>
    <hyperlink ref="F22" r:id="rId6" xr:uid="{25AAE099-04C5-4C67-A89A-84481272A1B3}"/>
    <hyperlink ref="F29" r:id="rId7" xr:uid="{1D36F41E-03EA-4A38-ABF5-AFB269C5F1F0}"/>
    <hyperlink ref="F71" r:id="rId8" xr:uid="{400BEA9D-3654-4C88-84A3-F7899C0C2E03}"/>
  </hyperlinks>
  <pageMargins left="0.7" right="0.7" top="0.75" bottom="0.75" header="0.3" footer="0.3"/>
  <pageSetup scale="51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5B7A-2073-44B8-9DF7-0F1B1A023D73}">
  <sheetPr>
    <tabColor theme="8" tint="0.79998168889431442"/>
  </sheetPr>
  <dimension ref="A2:X9"/>
  <sheetViews>
    <sheetView zoomScale="90" zoomScaleNormal="90" workbookViewId="0">
      <selection activeCell="F7" sqref="F7"/>
    </sheetView>
  </sheetViews>
  <sheetFormatPr defaultColWidth="8.7109375" defaultRowHeight="15" x14ac:dyDescent="0.25"/>
  <cols>
    <col min="1" max="1" width="9.28515625" style="10" customWidth="1"/>
    <col min="2" max="2" width="15.28515625" style="10" bestFit="1" customWidth="1"/>
    <col min="3" max="5" width="15.7109375" style="10" customWidth="1"/>
    <col min="6" max="6" width="15.5703125" style="10" customWidth="1"/>
    <col min="7" max="7" width="15.28515625" style="10" customWidth="1"/>
    <col min="8" max="8" width="7.28515625" style="10" bestFit="1" customWidth="1"/>
    <col min="9" max="10" width="11.28515625" style="10" hidden="1" customWidth="1"/>
    <col min="11" max="11" width="12.7109375" style="10" customWidth="1"/>
    <col min="12" max="12" width="11.28515625" style="10" customWidth="1"/>
    <col min="13" max="13" width="13.7109375" style="10" bestFit="1" customWidth="1"/>
    <col min="14" max="14" width="14.7109375" style="10" customWidth="1"/>
    <col min="15" max="15" width="19.28515625" style="10" customWidth="1"/>
    <col min="16" max="16384" width="8.7109375" style="10"/>
  </cols>
  <sheetData>
    <row r="2" spans="1:24" s="14" customFormat="1" ht="75" x14ac:dyDescent="0.25">
      <c r="A2" s="11" t="s">
        <v>7</v>
      </c>
      <c r="B2" s="11" t="s">
        <v>12</v>
      </c>
      <c r="C2" s="11" t="s">
        <v>13</v>
      </c>
      <c r="D2" s="11" t="s">
        <v>14</v>
      </c>
      <c r="E2" s="11" t="s">
        <v>15</v>
      </c>
      <c r="F2" s="11" t="s">
        <v>5</v>
      </c>
      <c r="G2" s="11" t="s">
        <v>4</v>
      </c>
      <c r="H2" s="12" t="s">
        <v>0</v>
      </c>
      <c r="I2" s="13" t="s">
        <v>8</v>
      </c>
      <c r="J2" s="13" t="s">
        <v>9</v>
      </c>
      <c r="K2" s="17" t="s">
        <v>1</v>
      </c>
      <c r="L2" s="17" t="s">
        <v>11</v>
      </c>
      <c r="M2" s="17" t="s">
        <v>10</v>
      </c>
      <c r="N2" s="17" t="s">
        <v>3</v>
      </c>
      <c r="O2" s="17" t="s">
        <v>2</v>
      </c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0" t="s">
        <v>24</v>
      </c>
      <c r="B3" s="10" t="s">
        <v>26</v>
      </c>
      <c r="C3" s="10" t="s">
        <v>25</v>
      </c>
      <c r="D3" s="10" t="s">
        <v>21</v>
      </c>
      <c r="E3" s="10" t="s">
        <v>21</v>
      </c>
      <c r="F3" s="10" t="s">
        <v>31</v>
      </c>
      <c r="H3" s="10">
        <v>2</v>
      </c>
      <c r="J3" s="15"/>
      <c r="K3" s="16">
        <v>0</v>
      </c>
      <c r="L3" s="16">
        <f>PRODUCT(H3:K3)</f>
        <v>0</v>
      </c>
      <c r="M3" s="16"/>
      <c r="N3" s="16"/>
      <c r="O3" s="16">
        <f>SUM(L3:N3)</f>
        <v>0</v>
      </c>
    </row>
    <row r="4" spans="1:24" x14ac:dyDescent="0.25">
      <c r="F4" s="26" t="s">
        <v>32</v>
      </c>
    </row>
    <row r="5" spans="1:24" x14ac:dyDescent="0.25">
      <c r="A5" s="10" t="s">
        <v>27</v>
      </c>
      <c r="B5" s="10" t="s">
        <v>20</v>
      </c>
      <c r="C5" s="10" t="s">
        <v>25</v>
      </c>
      <c r="D5" s="10" t="s">
        <v>21</v>
      </c>
      <c r="E5" s="10" t="s">
        <v>21</v>
      </c>
      <c r="F5" s="10" t="s">
        <v>31</v>
      </c>
      <c r="H5" s="10">
        <v>1</v>
      </c>
      <c r="K5" s="15">
        <v>0</v>
      </c>
      <c r="L5" s="16">
        <f>PRODUCT(H5:K5)</f>
        <v>0</v>
      </c>
      <c r="M5" s="15"/>
      <c r="N5" s="15"/>
      <c r="O5" s="16">
        <f>SUM(L5:N5)</f>
        <v>0</v>
      </c>
    </row>
    <row r="6" spans="1:24" x14ac:dyDescent="0.25">
      <c r="F6" s="26" t="s">
        <v>32</v>
      </c>
    </row>
    <row r="7" spans="1:24" ht="15.75" thickBot="1" x14ac:dyDescent="0.3">
      <c r="K7" s="20"/>
      <c r="L7" s="20"/>
      <c r="M7" s="20"/>
      <c r="N7" s="20"/>
      <c r="O7" s="20"/>
    </row>
    <row r="8" spans="1:24" ht="19.5" thickBot="1" x14ac:dyDescent="0.3">
      <c r="A8" s="8"/>
      <c r="B8" s="9"/>
      <c r="C8" s="25" t="s">
        <v>6</v>
      </c>
      <c r="D8" s="19"/>
      <c r="J8" s="18"/>
      <c r="K8" s="22"/>
      <c r="L8" s="23">
        <f>SUM(L3,L5)</f>
        <v>0</v>
      </c>
      <c r="M8" s="23">
        <f t="shared" ref="M8:O8" si="0">SUM(M3,M5)</f>
        <v>0</v>
      </c>
      <c r="N8" s="23">
        <f t="shared" si="0"/>
        <v>0</v>
      </c>
      <c r="O8" s="24">
        <f t="shared" si="0"/>
        <v>0</v>
      </c>
      <c r="P8" s="19"/>
    </row>
    <row r="9" spans="1:24" x14ac:dyDescent="0.25">
      <c r="K9" s="21"/>
      <c r="L9" s="21"/>
      <c r="M9" s="21"/>
      <c r="N9" s="21"/>
      <c r="O9" s="21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FURNITURE BID Info</vt:lpstr>
      <vt:lpstr>FABRIC-FRAME</vt:lpstr>
      <vt:lpstr>'FURNITURE BID Info'!Print_Area</vt:lpstr>
      <vt:lpstr>'FURNITURE BID Info'!Print_Titles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Michael Schott</cp:lastModifiedBy>
  <cp:lastPrinted>2021-09-17T17:21:03Z</cp:lastPrinted>
  <dcterms:created xsi:type="dcterms:W3CDTF">2018-03-06T19:43:51Z</dcterms:created>
  <dcterms:modified xsi:type="dcterms:W3CDTF">2023-08-23T15:34:54Z</dcterms:modified>
</cp:coreProperties>
</file>